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jell.Solstad\AppData\Local\Microsoft\Windows\Temporary Internet Files\Content.Outlook\C7ZP16DH\"/>
    </mc:Choice>
  </mc:AlternateContent>
  <bookViews>
    <workbookView xWindow="0" yWindow="0" windowWidth="23040" windowHeight="10932" firstSheet="1" activeTab="4"/>
  </bookViews>
  <sheets>
    <sheet name="Elektiv KirDRG 2 el fl lgdgn" sheetId="5" r:id="rId1"/>
    <sheet name="Elektiv_KirDRG_0_1_ligged" sheetId="4" r:id="rId2"/>
    <sheet name="Ø-hjKirDRG 2 ligged og flere" sheetId="3" r:id="rId3"/>
    <sheet name="Ø-hjKirDRG-0_1-lgdøgn" sheetId="2" r:id="rId4"/>
    <sheet name="Datagrunnlag" sheetId="1" r:id="rId5"/>
  </sheets>
  <externalReferences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C28" i="3"/>
  <c r="B28" i="3"/>
  <c r="B38" i="2"/>
  <c r="C38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C24" i="2"/>
  <c r="B24" i="2"/>
  <c r="B61" i="1"/>
  <c r="C61" i="1"/>
  <c r="B62" i="1"/>
  <c r="C62" i="1"/>
  <c r="C60" i="1"/>
  <c r="B60" i="1"/>
  <c r="B55" i="1"/>
  <c r="C55" i="1"/>
  <c r="B47" i="1"/>
  <c r="C47" i="1"/>
  <c r="B48" i="1"/>
  <c r="C48" i="1"/>
  <c r="C46" i="1"/>
  <c r="B46" i="1"/>
  <c r="C41" i="1"/>
  <c r="B41" i="1"/>
  <c r="B25" i="1"/>
  <c r="B24" i="1"/>
  <c r="E24" i="1" s="1"/>
  <c r="C25" i="1"/>
  <c r="F25" i="1" s="1"/>
  <c r="F26" i="1" s="1"/>
  <c r="C24" i="1"/>
  <c r="F16" i="1"/>
  <c r="G16" i="1"/>
  <c r="H16" i="1"/>
  <c r="I16" i="1"/>
  <c r="F17" i="1"/>
  <c r="G17" i="1"/>
  <c r="H17" i="1"/>
  <c r="I17" i="1"/>
  <c r="F18" i="1"/>
  <c r="G18" i="1"/>
  <c r="H18" i="1"/>
  <c r="I18" i="1"/>
  <c r="G15" i="1"/>
  <c r="H15" i="1"/>
  <c r="I15" i="1"/>
  <c r="F15" i="1"/>
  <c r="B16" i="1"/>
  <c r="C16" i="1"/>
  <c r="D16" i="1"/>
  <c r="E16" i="1"/>
  <c r="B17" i="1"/>
  <c r="C17" i="1"/>
  <c r="D17" i="1"/>
  <c r="E17" i="1"/>
  <c r="B18" i="1"/>
  <c r="C18" i="1"/>
  <c r="D18" i="1"/>
  <c r="E18" i="1"/>
  <c r="C15" i="1"/>
  <c r="D15" i="1"/>
  <c r="E15" i="1"/>
  <c r="B15" i="1"/>
  <c r="I25" i="1" l="1"/>
  <c r="B26" i="1"/>
  <c r="B33" i="1" s="1"/>
  <c r="E25" i="1"/>
  <c r="E26" i="1" s="1"/>
  <c r="H25" i="1"/>
  <c r="C26" i="1"/>
  <c r="C33" i="1" s="1"/>
  <c r="B31" i="1" l="1"/>
  <c r="B32" i="1"/>
  <c r="C31" i="1"/>
  <c r="C32" i="1"/>
</calcChain>
</file>

<file path=xl/sharedStrings.xml><?xml version="1.0" encoding="utf-8"?>
<sst xmlns="http://schemas.openxmlformats.org/spreadsheetml/2006/main" count="463" uniqueCount="214">
  <si>
    <t>NLSH Lofoten</t>
  </si>
  <si>
    <t>Ikke klass</t>
  </si>
  <si>
    <t>Kir DRG</t>
  </si>
  <si>
    <t>Med DRG</t>
  </si>
  <si>
    <t>UNN Narvik</t>
  </si>
  <si>
    <t>Antall episoder NLSH Lofoten og UNN Narvik 2014 etter DRG-type og behandlingsnivå</t>
  </si>
  <si>
    <t>Behandlingsnivå</t>
  </si>
  <si>
    <t>Døgnbehandling</t>
  </si>
  <si>
    <t>Dagbehandling</t>
  </si>
  <si>
    <t>Poliklinikk</t>
  </si>
  <si>
    <t>Sum</t>
  </si>
  <si>
    <t xml:space="preserve">Sum </t>
  </si>
  <si>
    <t>Prosentandel episoder NLSH Lofoten og UNN Narvik 2014 etter DRG-type og behandlingsnivå</t>
  </si>
  <si>
    <t>Antall opphold i kirurgisk DRG ved NLSH Lofoten og UNN Narvik 2014 etter hastegrad</t>
  </si>
  <si>
    <t>Ø-hjelp</t>
  </si>
  <si>
    <t>Planlagt</t>
  </si>
  <si>
    <t>Hastegrad</t>
  </si>
  <si>
    <t>Prosentandel opphold i kirurgisk DRG ved NLSH Lofoten og UNN Narvik 2014 etter hastegrad</t>
  </si>
  <si>
    <t>Liggetidsgruppe</t>
  </si>
  <si>
    <r>
      <t xml:space="preserve">Antall opphold i kirurgisk DRG ved NLSH Lofoten og UNN Narvik 2014 med hastegrad </t>
    </r>
    <r>
      <rPr>
        <b/>
        <sz val="14"/>
        <color rgb="FFFF0000"/>
        <rFont val="Calibri"/>
        <family val="2"/>
        <scheme val="minor"/>
      </rPr>
      <t xml:space="preserve">planlagt </t>
    </r>
    <r>
      <rPr>
        <b/>
        <sz val="14"/>
        <color theme="1"/>
        <rFont val="Calibri"/>
        <family val="2"/>
        <scheme val="minor"/>
      </rPr>
      <t>etter liggetidsgrupper</t>
    </r>
  </si>
  <si>
    <r>
      <t xml:space="preserve">Antall opphold i kirurgisk DRG ved NLSH Lofoten og UNN Narvik 2014 med hastegrad </t>
    </r>
    <r>
      <rPr>
        <b/>
        <sz val="14"/>
        <color rgb="FFFF0000"/>
        <rFont val="Calibri"/>
        <family val="2"/>
        <scheme val="minor"/>
      </rPr>
      <t>ø-hjelp</t>
    </r>
    <r>
      <rPr>
        <b/>
        <sz val="14"/>
        <color theme="1"/>
        <rFont val="Calibri"/>
        <family val="2"/>
        <scheme val="minor"/>
      </rPr>
      <t xml:space="preserve"> etter liggetidsgrupper</t>
    </r>
  </si>
  <si>
    <r>
      <t xml:space="preserve">Prosentandel opphold i kirurgisk DRG ved NLSH Lofoten og UNN Narvik 2014 med hastegrad </t>
    </r>
    <r>
      <rPr>
        <b/>
        <sz val="14"/>
        <color rgb="FFFF0000"/>
        <rFont val="Calibri"/>
        <family val="2"/>
        <scheme val="minor"/>
      </rPr>
      <t xml:space="preserve">planlagt </t>
    </r>
    <r>
      <rPr>
        <b/>
        <sz val="14"/>
        <color theme="1"/>
        <rFont val="Calibri"/>
        <family val="2"/>
        <scheme val="minor"/>
      </rPr>
      <t>etter liggetidsgrupper</t>
    </r>
  </si>
  <si>
    <t xml:space="preserve">HDG </t>
  </si>
  <si>
    <t>NLSH Lfoten</t>
  </si>
  <si>
    <t>2 Øyesykdommer</t>
  </si>
  <si>
    <t>3 Øre-, nese- og halssykdommer</t>
  </si>
  <si>
    <t>6 Sykdommer i fordøyelsesorganene</t>
  </si>
  <si>
    <t>7 Sykdommer i lever, galleveier og bukspyttkjertel</t>
  </si>
  <si>
    <t>8 Sykdommer i muskel-, skjelettsystemet og bindevev</t>
  </si>
  <si>
    <t>11 Nyre- og urinveissykdommer</t>
  </si>
  <si>
    <t>12 Sykdommer i mannlige kjønnsorganer</t>
  </si>
  <si>
    <t>13 Sykdommer i kvinnelige kjønnsorganer</t>
  </si>
  <si>
    <t>14 Sykdommer under svangerskap, fødsel og barseltid</t>
  </si>
  <si>
    <t>21 Skade, forgiftninger og toksiske effekter av medikamenter/andre stoffer, medikamentmisbruk og organiske sinnslidelser fr</t>
  </si>
  <si>
    <t>22 Forbrenninger</t>
  </si>
  <si>
    <t>Total</t>
  </si>
  <si>
    <t>5 Sykdommer i sirkulasjonsorganene</t>
  </si>
  <si>
    <t>9 Sykdommer i hud og underhud</t>
  </si>
  <si>
    <t>99 Kategorier for feil og uvanlige diagnose-prosedyrekombinasjoner</t>
  </si>
  <si>
    <t xml:space="preserve"> 60N</t>
  </si>
  <si>
    <t>Operasjoner på tonsiller eller adenoid vev 0-17 år</t>
  </si>
  <si>
    <t xml:space="preserve"> 63O</t>
  </si>
  <si>
    <t>Operasjoner på øre, nese, hals ITAD, dagkirurgisk behandling</t>
  </si>
  <si>
    <t>Enkle tarmop &amp; op på anus &amp; fremlagt tarm u/bk</t>
  </si>
  <si>
    <t>158O</t>
  </si>
  <si>
    <t>Enkle tarmop &amp; op på anus &amp; fremlagt tarm, dagkirurgisk behandling</t>
  </si>
  <si>
    <t>Brokkop ekskl inguinal &amp; femoral &gt; 17år u/bk</t>
  </si>
  <si>
    <t>Inguinal &amp; femoral brokkop &gt; 17år u/bk</t>
  </si>
  <si>
    <t>Lyskebrokkoperasjon 0-17 år</t>
  </si>
  <si>
    <t>166N</t>
  </si>
  <si>
    <t>Appendektomi med kompliserende hovedtilstand</t>
  </si>
  <si>
    <t>Appendektomi uten kompliserende hovedtilstand</t>
  </si>
  <si>
    <t>167O</t>
  </si>
  <si>
    <t>Appendektomi, dagkirurgisk behandling</t>
  </si>
  <si>
    <t>210N</t>
  </si>
  <si>
    <t>Op på bekken/hofte/femur ekskl proteseop &gt; 17år m/bk</t>
  </si>
  <si>
    <t>211N</t>
  </si>
  <si>
    <t>Op på bekken/hofte/femur ekskl proteseop &gt; 17år u/bk</t>
  </si>
  <si>
    <t>212O</t>
  </si>
  <si>
    <t>Op på bekken/hofte/femur ekskl hofteledd, dagkirurgisk behandling</t>
  </si>
  <si>
    <t>Op på humerus &amp; kne/legg/fot ekskl kneleddsop &gt; 17 år u/bk</t>
  </si>
  <si>
    <t>220O</t>
  </si>
  <si>
    <t>Op på humerus &amp; kne/legg/fot, dagkirugisk behandling</t>
  </si>
  <si>
    <t>222O</t>
  </si>
  <si>
    <t>Annen operasjon på kne eller legg, dagkirurgisk behandling</t>
  </si>
  <si>
    <t>Op på humerus/albue/underarm ekskl skulderprotese m/bk</t>
  </si>
  <si>
    <t>Op på humerus/albue/underarm ekskl skulderprotese u/bk</t>
  </si>
  <si>
    <t>224O</t>
  </si>
  <si>
    <t>Op på humerus/albue/underarm ekskl skulderprotese, dagkirugisk behandling</t>
  </si>
  <si>
    <t>Operasjoner på ankel &amp; fot</t>
  </si>
  <si>
    <t>227O</t>
  </si>
  <si>
    <t>Bløtdelsoperasjoner ITAD, dagkirurgisk behandling</t>
  </si>
  <si>
    <t>229O</t>
  </si>
  <si>
    <t>Op på håndledd/ hånd ekskl større leddop, dagkirurgisk behandling</t>
  </si>
  <si>
    <t>Lokal eksisjon &amp; fjerning av osteosyntesmat fra hofte/femur</t>
  </si>
  <si>
    <t>Perianale inngrep &amp; operasjoner for sakralcyste</t>
  </si>
  <si>
    <t>267O</t>
  </si>
  <si>
    <t>Perianale inngrep &amp; operasjoner for sakralcyste, dagkirurgisk behandling</t>
  </si>
  <si>
    <t>Op på hud og underhud ITAD u/bk</t>
  </si>
  <si>
    <t>270O</t>
  </si>
  <si>
    <t>Op på hud og underhud ITAD, dagkirurgisk behandling</t>
  </si>
  <si>
    <t>Operasjoner på urinblæren ITAD m/bk</t>
  </si>
  <si>
    <t>Operasjoner på urinblæren ITAD u/bk</t>
  </si>
  <si>
    <t>309O</t>
  </si>
  <si>
    <t>Mindre operasjoner på urinblære ITAD, dagkirurgisk behandling</t>
  </si>
  <si>
    <t>Operasjoner på nyrer &amp; urinveier ITAD</t>
  </si>
  <si>
    <t>Op på skrotalinnhold ved godartede sykd &gt; 17 år</t>
  </si>
  <si>
    <t>Op på skrotalinnhold ved godartede sykd 0-17 år</t>
  </si>
  <si>
    <t>340O</t>
  </si>
  <si>
    <t>Op på skrotalinnhold ved godartede sykd, dagkirurgisk behandling</t>
  </si>
  <si>
    <t>Operasjoner på penis</t>
  </si>
  <si>
    <t>341O</t>
  </si>
  <si>
    <t>Operasjoner på penis, dagkirugisk behandling</t>
  </si>
  <si>
    <t>Rekonstruktive gynekologiske inngrep</t>
  </si>
  <si>
    <t>Op på uterus/adn ved godartede sykd u/bk</t>
  </si>
  <si>
    <t>359O</t>
  </si>
  <si>
    <t>Op på uterus/adn ved godartede sykd i ovar/adn, dagkirurgisk behandling</t>
  </si>
  <si>
    <t>361O</t>
  </si>
  <si>
    <t>Gynekologisk laparoskopi &amp; sterilisering via laparotomi, dagkirurgisk behandling</t>
  </si>
  <si>
    <t>362O</t>
  </si>
  <si>
    <t>Sterilisering via laparoskopi eller annen endoskopisk sterilisering, dagkirurgisk behandling</t>
  </si>
  <si>
    <t>Utskraping &amp; konisering ekskl ondartet sykdom</t>
  </si>
  <si>
    <t>364O</t>
  </si>
  <si>
    <t>Utskraping &amp; konisering, dagkirurgisk behandling</t>
  </si>
  <si>
    <t>Keisersnitt u/bk</t>
  </si>
  <si>
    <t>377O</t>
  </si>
  <si>
    <t>Sykdommer etter forløsning &amp; abort m/ operasjon, dagkirurgisk behandling</t>
  </si>
  <si>
    <t>Spontan el medik utløst abort inkl revisjon</t>
  </si>
  <si>
    <t>381O</t>
  </si>
  <si>
    <t>Abort, dagkirurgisk behandling</t>
  </si>
  <si>
    <t>Operasjoner etter skade ITAD m/bk</t>
  </si>
  <si>
    <t>Operasjoner etter skade ITAD u/bk</t>
  </si>
  <si>
    <t>443O</t>
  </si>
  <si>
    <t>Andre større op etter skader, dagkirurgisk behandling</t>
  </si>
  <si>
    <t>452A</t>
  </si>
  <si>
    <t>Komplikasjoner ved kirurgisk behandling m/bk</t>
  </si>
  <si>
    <t>459O</t>
  </si>
  <si>
    <t>Mindre omfattende forbrenninger med revisjon/annen op, dagkirurgisk behandling</t>
  </si>
  <si>
    <t>468O</t>
  </si>
  <si>
    <t>Større op uten sammenheng med hoveddiagnosen, dagkirurgisk behandling</t>
  </si>
  <si>
    <t>Karkirurgisk operasjon ITAD u/bk</t>
  </si>
  <si>
    <t>DRG nr</t>
  </si>
  <si>
    <t>DRG navn</t>
  </si>
  <si>
    <t xml:space="preserve"> 41O</t>
  </si>
  <si>
    <t>Op på cornea/sklera/ekstraokulære strukturer, dagkirurgisk behandling</t>
  </si>
  <si>
    <t xml:space="preserve"> 55O</t>
  </si>
  <si>
    <t>Diverse større op på øre/nese/hals, dagkirurgisk behandling</t>
  </si>
  <si>
    <t>Større operasjoner på tynntarm &amp; tykktarm m/bk</t>
  </si>
  <si>
    <t>Operasjoner på fordøyelsesorganer ITAD u/bk</t>
  </si>
  <si>
    <t>Op på humerus &amp; kne/legg/fot ekskl kneleddsop 0-17 år</t>
  </si>
  <si>
    <t>Operasjoner på kneledd ekskl proteseop u/bk</t>
  </si>
  <si>
    <t>Bløtdelsoperasjoner ITAD u/bk</t>
  </si>
  <si>
    <t>Op på håndledd/hånd u/bk eller sårrevisjon på overekstremitet</t>
  </si>
  <si>
    <t>Lokal eksisjon &amp; fjerning av osteosyntesmat ekskl fra hofte/femur</t>
  </si>
  <si>
    <t>Operasjoner på vagina, cervix &amp; vulva ekskl vulvektomi</t>
  </si>
  <si>
    <t>371O</t>
  </si>
  <si>
    <t>Keisersnitt, dagkirurgisk behandling</t>
  </si>
  <si>
    <t>Vaginal fødsel m/sterilisering og/eller evakuering</t>
  </si>
  <si>
    <t>377N</t>
  </si>
  <si>
    <t>Sykdommer etter forløsning &amp; abort m/ operasjon</t>
  </si>
  <si>
    <t>441A</t>
  </si>
  <si>
    <t>Håndkirurgiske inngrep etter skade</t>
  </si>
  <si>
    <t>453A</t>
  </si>
  <si>
    <t>Komplikasjoner ved kirurgisk behandling u/bk</t>
  </si>
  <si>
    <t>Laparoskopisk kolecystektomi u/ eksplor av gallegang u/bk</t>
  </si>
  <si>
    <t>Ø-hjelpsopphold i kir DRG med 0 og 1 dag i liggetid</t>
  </si>
  <si>
    <t>10 Indresekretoriske-, ernærings- og stoffskiftesykdommer</t>
  </si>
  <si>
    <t>18 Infeksiøse og parasittære sykdommer</t>
  </si>
  <si>
    <t>24 Signifikant multitraume</t>
  </si>
  <si>
    <t>4 Sykdommer i åndedrettsorganene</t>
  </si>
  <si>
    <t>16 Sykdommer i blod, bloddannende organer og immunapparat</t>
  </si>
  <si>
    <t>17 Myeloproliferative sykdommer og lite differensierte svulster</t>
  </si>
  <si>
    <t>40 Kategorier på tvers av flere hoveddiagnosegrupper</t>
  </si>
  <si>
    <t>Større thoraxop, visse op på perikard/trachea/diafragma m.m.</t>
  </si>
  <si>
    <t>Op på åndedrettssystemet ITAD m/bk</t>
  </si>
  <si>
    <t>Op på åndedrettssystemet ITAD u/bk</t>
  </si>
  <si>
    <t>Operasjoner på sirkulasjonsorganene ITAD</t>
  </si>
  <si>
    <t>Større operasjoner på tynntarm &amp; tykktarm u/bk</t>
  </si>
  <si>
    <t>Operasjon for tarmadheranser m/bk</t>
  </si>
  <si>
    <t>Operasjon for tarmadheranser u/bk</t>
  </si>
  <si>
    <t>154B</t>
  </si>
  <si>
    <t>Andre operasjoner på spiserør, magesekk &amp; tolvf. &gt; 17 år m/bk</t>
  </si>
  <si>
    <t>155B</t>
  </si>
  <si>
    <t>Andre opersjoner på spiserør, magesekk &amp; tolvf. &gt; 17 år u/bk</t>
  </si>
  <si>
    <t>Operasjoner på fordøyelsesorganer ITAD m/bk</t>
  </si>
  <si>
    <t>209D</t>
  </si>
  <si>
    <t>Innsetting av hofteleddsprotese m/bk</t>
  </si>
  <si>
    <t>209E</t>
  </si>
  <si>
    <t>Innsetting av hofteleddsprotese u/bk</t>
  </si>
  <si>
    <t>Op på humerus &amp; kne/legg/fot ekskl kneleddsop &gt; 17 år m/bk</t>
  </si>
  <si>
    <t>Bløtdelsoperasjoner ITAD m/bk</t>
  </si>
  <si>
    <t>Op på hud og underhud ITAD m/bk</t>
  </si>
  <si>
    <t>Nyre/ureterop &amp; større blæreop ekskl onda svulst m/bk</t>
  </si>
  <si>
    <t>Transurethral prostatectomi m/bk</t>
  </si>
  <si>
    <t>Op på uterus/adn ved godartede sykd m/bk</t>
  </si>
  <si>
    <t>Gynekologisk laparoskopi &amp; sterilisering via laparotomi</t>
  </si>
  <si>
    <t>Keisersnitt m/bk</t>
  </si>
  <si>
    <t>Op pga sykdom i blod/bloddannende organer ITAD</t>
  </si>
  <si>
    <t>Op ved lymfom &amp; ikke-akutt leukemi ITAD m/bk</t>
  </si>
  <si>
    <t>Op ved sykdommer i HDG 18</t>
  </si>
  <si>
    <t>Mindre op uten sammenheng med hoveddiagnosen</t>
  </si>
  <si>
    <t>Tracheostomi ekskl for sykd i ansikt, munnhule eller hals</t>
  </si>
  <si>
    <t>Ø-hjelpsopphold i kir DRG med 2 eller flere dager i liggetid</t>
  </si>
  <si>
    <t>Amputasjon av underekstr ekskl tå v/ sirk.svikt</t>
  </si>
  <si>
    <t>Amputasjon av overekstr eller tå v/ sirk.svikt</t>
  </si>
  <si>
    <t>Brokkop ekskl inguinal &amp; femoral &gt; 17år m/bk</t>
  </si>
  <si>
    <t>Op på galleveier uten samtidig kolecystektomi m/bk</t>
  </si>
  <si>
    <t>209C</t>
  </si>
  <si>
    <t>Utskifting av hofteleddsprotese</t>
  </si>
  <si>
    <t>210A</t>
  </si>
  <si>
    <t>Større op på bekken/hofte/femur pga traume &gt; 17år m/bk</t>
  </si>
  <si>
    <t>211A</t>
  </si>
  <si>
    <t>Større op på bekken/hofte/femur pga traume &gt; 17år u/bk</t>
  </si>
  <si>
    <t>Amputasjoner pga traume eller sykd i bevegelsesapparatet</t>
  </si>
  <si>
    <t>Operasjoner på kneledd ekskl proteseop m/bk</t>
  </si>
  <si>
    <t>Hudtranspl og/eller revisjoner, ekskl sår/cellulitt m/bk</t>
  </si>
  <si>
    <t>Op ved sykdommer i HDG 10 ITAD m/bk</t>
  </si>
  <si>
    <t>Op på skrotalinnhold ved ondartede sykdommer</t>
  </si>
  <si>
    <t>Operasjoner ved signifikant multitraume ITAD</t>
  </si>
  <si>
    <t>NLSH Lofoten per dag i året</t>
  </si>
  <si>
    <t>UNN Narvik per dag i året</t>
  </si>
  <si>
    <t>0 og 1 liggedøgn</t>
  </si>
  <si>
    <t>2 eller flere liggedøgn</t>
  </si>
  <si>
    <r>
      <t xml:space="preserve">Antall opphold i kirurgisk DRG med hastegrad </t>
    </r>
    <r>
      <rPr>
        <b/>
        <sz val="14"/>
        <color rgb="FFFF0000"/>
        <rFont val="Calibri"/>
        <family val="2"/>
        <scheme val="minor"/>
      </rPr>
      <t xml:space="preserve">ø-hjelp </t>
    </r>
    <r>
      <rPr>
        <b/>
        <sz val="14"/>
        <color theme="1"/>
        <rFont val="Calibri"/>
        <family val="2"/>
        <scheme val="minor"/>
      </rPr>
      <t>og 2 eller flere liggedøgn ved NLSH Lofoten og UNN Narvik 2014</t>
    </r>
  </si>
  <si>
    <r>
      <t xml:space="preserve">Prosentandel opphold i kirurgisk DRG med hastegrad </t>
    </r>
    <r>
      <rPr>
        <b/>
        <sz val="14"/>
        <color rgb="FFFF0000"/>
        <rFont val="Calibri"/>
        <family val="2"/>
        <scheme val="minor"/>
      </rPr>
      <t xml:space="preserve">ø-hjelp </t>
    </r>
    <r>
      <rPr>
        <b/>
        <sz val="14"/>
        <color theme="1"/>
        <rFont val="Calibri"/>
        <family val="2"/>
        <scheme val="minor"/>
      </rPr>
      <t>og 2 eller flere liggedøgn ved NLSH Lofoten og UNN Narvik 2014</t>
    </r>
  </si>
  <si>
    <r>
      <t xml:space="preserve">Prosentandel opphold i kirurgisk DRG med hastegrad </t>
    </r>
    <r>
      <rPr>
        <b/>
        <sz val="14"/>
        <color rgb="FFFF0000"/>
        <rFont val="Calibri"/>
        <family val="2"/>
        <scheme val="minor"/>
      </rPr>
      <t xml:space="preserve">ø-hjelp </t>
    </r>
    <r>
      <rPr>
        <b/>
        <sz val="14"/>
        <color theme="1"/>
        <rFont val="Calibri"/>
        <family val="2"/>
        <scheme val="minor"/>
      </rPr>
      <t>og 0 eller 1 liggedøgn i liggetid ved NLSH Lofoten og UNN Narvik 2014</t>
    </r>
  </si>
  <si>
    <r>
      <t xml:space="preserve">Antall opphold i kirurgisk DRG med hastegrad </t>
    </r>
    <r>
      <rPr>
        <b/>
        <sz val="14"/>
        <color rgb="FFFF0000"/>
        <rFont val="Calibri"/>
        <family val="2"/>
        <scheme val="minor"/>
      </rPr>
      <t xml:space="preserve">ø-hjelp </t>
    </r>
    <r>
      <rPr>
        <b/>
        <sz val="14"/>
        <color theme="1"/>
        <rFont val="Calibri"/>
        <family val="2"/>
        <scheme val="minor"/>
      </rPr>
      <t>og 0 eller 1 liggedøgn i liggetid ved NLSH Lofoten og UNN Narvik 2014</t>
    </r>
  </si>
  <si>
    <t>1 Sykdommer i nervesystemet</t>
  </si>
  <si>
    <t>23 Faktorer som påvirker helsetjenesten - andre kontakter med helsetjenesten</t>
  </si>
  <si>
    <t>30 Sykdommer i bryst</t>
  </si>
  <si>
    <t>19 Psykiske lidelser og rusproblemer</t>
  </si>
  <si>
    <r>
      <t xml:space="preserve">Antall opphold i </t>
    </r>
    <r>
      <rPr>
        <b/>
        <sz val="14"/>
        <color rgb="FFFF0000"/>
        <rFont val="Calibri"/>
        <family val="2"/>
        <scheme val="minor"/>
      </rPr>
      <t>kirurgisk DRG</t>
    </r>
    <r>
      <rPr>
        <b/>
        <sz val="14"/>
        <color theme="1"/>
        <rFont val="Calibri"/>
        <family val="2"/>
        <scheme val="minor"/>
      </rPr>
      <t xml:space="preserve"> med hastegrad </t>
    </r>
    <r>
      <rPr>
        <b/>
        <sz val="14"/>
        <color rgb="FFFF0000"/>
        <rFont val="Calibri"/>
        <family val="2"/>
        <scheme val="minor"/>
      </rPr>
      <t xml:space="preserve">planlagt </t>
    </r>
    <r>
      <rPr>
        <b/>
        <sz val="14"/>
        <color theme="1"/>
        <rFont val="Calibri"/>
        <family val="2"/>
        <scheme val="minor"/>
      </rPr>
      <t>og 0 eller 1 dag i liggetid ved NLSH Lofoten og UNN Narvik 2014</t>
    </r>
  </si>
  <si>
    <r>
      <t xml:space="preserve">Antall opphold i </t>
    </r>
    <r>
      <rPr>
        <b/>
        <sz val="14"/>
        <color rgb="FFFF0000"/>
        <rFont val="Calibri"/>
        <family val="2"/>
        <scheme val="minor"/>
      </rPr>
      <t>kirurgisk DRG</t>
    </r>
    <r>
      <rPr>
        <b/>
        <sz val="14"/>
        <color theme="1"/>
        <rFont val="Calibri"/>
        <family val="2"/>
        <scheme val="minor"/>
      </rPr>
      <t xml:space="preserve"> med hastegrad </t>
    </r>
    <r>
      <rPr>
        <b/>
        <sz val="14"/>
        <color rgb="FFFF0000"/>
        <rFont val="Calibri"/>
        <family val="2"/>
        <scheme val="minor"/>
      </rPr>
      <t xml:space="preserve">planlagt </t>
    </r>
    <r>
      <rPr>
        <b/>
        <sz val="14"/>
        <color theme="1"/>
        <rFont val="Calibri"/>
        <family val="2"/>
        <scheme val="minor"/>
      </rPr>
      <t>og 2 eller flere liggedøgn  ved NLSH Lofoten og UNN Narvik 2014</t>
    </r>
  </si>
  <si>
    <r>
      <t xml:space="preserve">Prosentandel opphold i kirurgisk DRG ved NLSH Lofoten og UNN Narvik 2014 med hastegrad </t>
    </r>
    <r>
      <rPr>
        <b/>
        <sz val="14"/>
        <color rgb="FFFF0000"/>
        <rFont val="Calibri"/>
        <family val="2"/>
        <scheme val="minor"/>
      </rPr>
      <t>ø-hjelp</t>
    </r>
    <r>
      <rPr>
        <b/>
        <sz val="14"/>
        <color theme="1"/>
        <rFont val="Calibri"/>
        <family val="2"/>
        <scheme val="minor"/>
      </rPr>
      <t xml:space="preserve"> etter liggetidsgrupper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</si>
</sst>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3" fontId="0" fillId="0" borderId="0" xfId="0" applyNumberFormat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3" fontId="0" fillId="0" borderId="7" xfId="0" applyNumberFormat="1" applyBorder="1" applyAlignment="1">
      <alignment horizontal="center"/>
    </xf>
    <xf numFmtId="0" fontId="0" fillId="0" borderId="2" xfId="0" applyBorder="1"/>
    <xf numFmtId="3" fontId="0" fillId="0" borderId="11" xfId="0" applyNumberFormat="1" applyBorder="1" applyAlignment="1">
      <alignment horizontal="center"/>
    </xf>
    <xf numFmtId="0" fontId="0" fillId="0" borderId="8" xfId="0" applyBorder="1"/>
    <xf numFmtId="3" fontId="0" fillId="0" borderId="2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9" xfId="0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1" xfId="0" applyBorder="1"/>
    <xf numFmtId="0" fontId="0" fillId="0" borderId="2" xfId="0" applyBorder="1" applyAlignment="1">
      <alignment vertical="top"/>
    </xf>
    <xf numFmtId="1" fontId="0" fillId="0" borderId="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1" applyFont="1" applyFill="1" applyBorder="1"/>
    <xf numFmtId="0" fontId="5" fillId="0" borderId="0" xfId="1" applyFont="1" applyFill="1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  <xf numFmtId="164" fontId="0" fillId="0" borderId="2" xfId="0" applyNumberForma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 wrapText="1"/>
    </xf>
    <xf numFmtId="0" fontId="4" fillId="0" borderId="11" xfId="1" applyFont="1" applyFill="1" applyBorder="1"/>
    <xf numFmtId="0" fontId="5" fillId="0" borderId="11" xfId="1" applyFont="1" applyFill="1" applyBorder="1"/>
    <xf numFmtId="0" fontId="0" fillId="0" borderId="2" xfId="0" applyFill="1" applyBorder="1"/>
    <xf numFmtId="0" fontId="0" fillId="0" borderId="11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/>
    <xf numFmtId="0" fontId="0" fillId="2" borderId="6" xfId="0" applyFill="1" applyBorder="1"/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11" xfId="1" applyFont="1" applyFill="1" applyBorder="1"/>
    <xf numFmtId="0" fontId="5" fillId="2" borderId="11" xfId="1" applyFont="1" applyFill="1" applyBorder="1"/>
    <xf numFmtId="0" fontId="4" fillId="2" borderId="0" xfId="1" applyFont="1" applyFill="1" applyBorder="1"/>
    <xf numFmtId="0" fontId="5" fillId="2" borderId="0" xfId="1" applyFont="1" applyFill="1" applyBorder="1"/>
    <xf numFmtId="0" fontId="0" fillId="2" borderId="11" xfId="0" applyFill="1" applyBorder="1"/>
    <xf numFmtId="0" fontId="0" fillId="2" borderId="0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jell\HN_Shreg2014\Lofoten%20Prosedyr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jell\HN_Shreg2014\Narvik%20Prosedyr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DRG_Elekt 2lgdg og mer"/>
      <sheetName val="KirDRG elekt 0-1dag"/>
      <sheetName val="Kir DRG 2 lgdg og over Ø-hj"/>
      <sheetName val="KirDRG 0 og 1 liggedagØ-hj"/>
      <sheetName val="Lofoten datagr"/>
    </sheetNames>
    <sheetDataSet>
      <sheetData sheetId="0"/>
      <sheetData sheetId="1"/>
      <sheetData sheetId="2"/>
      <sheetData sheetId="3"/>
      <sheetData sheetId="4">
        <row r="13">
          <cell r="D13">
            <v>176</v>
          </cell>
        </row>
        <row r="14">
          <cell r="D14">
            <v>704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DRG elekt 2lgd og fler"/>
      <sheetName val="KirDRG elekt0-1dag"/>
      <sheetName val="KirDRG 2lgdg og flere_øhj"/>
      <sheetName val="KirDRG0og1lgdagø-hj"/>
      <sheetName val="DatagrunlNarvik"/>
    </sheetNames>
    <sheetDataSet>
      <sheetData sheetId="0"/>
      <sheetData sheetId="1"/>
      <sheetData sheetId="2"/>
      <sheetData sheetId="3"/>
      <sheetData sheetId="4">
        <row r="34">
          <cell r="D34">
            <v>306</v>
          </cell>
        </row>
        <row r="35">
          <cell r="D35">
            <v>2</v>
          </cell>
        </row>
        <row r="36">
          <cell r="D36">
            <v>1590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A4" sqref="A4:C20"/>
    </sheetView>
  </sheetViews>
  <sheetFormatPr baseColWidth="10" defaultRowHeight="14.4" x14ac:dyDescent="0.3"/>
  <cols>
    <col min="1" max="1" width="60.88671875" customWidth="1"/>
  </cols>
  <sheetData>
    <row r="2" spans="1:3" ht="18" x14ac:dyDescent="0.35">
      <c r="A2" s="1" t="s">
        <v>212</v>
      </c>
    </row>
    <row r="4" spans="1:3" x14ac:dyDescent="0.3">
      <c r="A4" s="15" t="s">
        <v>22</v>
      </c>
      <c r="B4" s="22" t="s">
        <v>23</v>
      </c>
      <c r="C4" s="17" t="s">
        <v>4</v>
      </c>
    </row>
    <row r="5" spans="1:3" x14ac:dyDescent="0.3">
      <c r="A5" s="50" t="s">
        <v>207</v>
      </c>
      <c r="B5" s="64">
        <v>0</v>
      </c>
      <c r="C5" s="52">
        <v>65</v>
      </c>
    </row>
    <row r="6" spans="1:3" x14ac:dyDescent="0.3">
      <c r="A6" s="6" t="s">
        <v>36</v>
      </c>
      <c r="B6" s="23">
        <v>6</v>
      </c>
      <c r="C6" s="19">
        <v>1</v>
      </c>
    </row>
    <row r="7" spans="1:3" x14ac:dyDescent="0.3">
      <c r="A7" s="50" t="s">
        <v>26</v>
      </c>
      <c r="B7" s="23">
        <v>4</v>
      </c>
      <c r="C7" s="52">
        <v>18</v>
      </c>
    </row>
    <row r="8" spans="1:3" x14ac:dyDescent="0.3">
      <c r="A8" s="50" t="s">
        <v>27</v>
      </c>
      <c r="B8" s="51">
        <v>24</v>
      </c>
      <c r="C8" s="52">
        <v>25</v>
      </c>
    </row>
    <row r="9" spans="1:3" x14ac:dyDescent="0.3">
      <c r="A9" s="50" t="s">
        <v>28</v>
      </c>
      <c r="B9" s="51">
        <v>51</v>
      </c>
      <c r="C9" s="52">
        <v>37</v>
      </c>
    </row>
    <row r="10" spans="1:3" x14ac:dyDescent="0.3">
      <c r="A10" s="50" t="s">
        <v>146</v>
      </c>
      <c r="B10" s="23">
        <v>1</v>
      </c>
      <c r="C10" s="52">
        <v>14</v>
      </c>
    </row>
    <row r="11" spans="1:3" x14ac:dyDescent="0.3">
      <c r="A11" s="50" t="s">
        <v>29</v>
      </c>
      <c r="B11" s="23">
        <v>6</v>
      </c>
      <c r="C11" s="52">
        <v>10</v>
      </c>
    </row>
    <row r="12" spans="1:3" x14ac:dyDescent="0.3">
      <c r="A12" s="50" t="s">
        <v>30</v>
      </c>
      <c r="B12" s="23">
        <v>3</v>
      </c>
      <c r="C12" s="52">
        <v>27</v>
      </c>
    </row>
    <row r="13" spans="1:3" x14ac:dyDescent="0.3">
      <c r="A13" s="50" t="s">
        <v>31</v>
      </c>
      <c r="B13" s="51">
        <v>31</v>
      </c>
      <c r="C13" s="52">
        <v>52</v>
      </c>
    </row>
    <row r="14" spans="1:3" x14ac:dyDescent="0.3">
      <c r="A14" s="50" t="s">
        <v>32</v>
      </c>
      <c r="B14" s="23">
        <v>0</v>
      </c>
      <c r="C14" s="52">
        <v>14</v>
      </c>
    </row>
    <row r="15" spans="1:3" x14ac:dyDescent="0.3">
      <c r="A15" s="6" t="s">
        <v>151</v>
      </c>
      <c r="B15" s="23">
        <v>0</v>
      </c>
      <c r="C15" s="19">
        <v>1</v>
      </c>
    </row>
    <row r="16" spans="1:3" x14ac:dyDescent="0.3">
      <c r="A16" s="6" t="s">
        <v>147</v>
      </c>
      <c r="B16" s="23">
        <v>0</v>
      </c>
      <c r="C16" s="19">
        <v>1</v>
      </c>
    </row>
    <row r="17" spans="1:3" x14ac:dyDescent="0.3">
      <c r="A17" s="6" t="s">
        <v>208</v>
      </c>
      <c r="B17" s="23">
        <v>1</v>
      </c>
      <c r="C17" s="19">
        <v>0</v>
      </c>
    </row>
    <row r="18" spans="1:3" x14ac:dyDescent="0.3">
      <c r="A18" s="6" t="s">
        <v>209</v>
      </c>
      <c r="B18" s="23">
        <v>0</v>
      </c>
      <c r="C18" s="19">
        <v>2</v>
      </c>
    </row>
    <row r="19" spans="1:3" x14ac:dyDescent="0.3">
      <c r="A19" s="6" t="s">
        <v>38</v>
      </c>
      <c r="B19" s="23">
        <v>1</v>
      </c>
      <c r="C19" s="19">
        <v>0</v>
      </c>
    </row>
    <row r="20" spans="1:3" x14ac:dyDescent="0.3">
      <c r="A20" s="10" t="s">
        <v>10</v>
      </c>
      <c r="B20" s="24">
        <v>128</v>
      </c>
      <c r="C20" s="21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workbookViewId="0">
      <selection activeCell="A4" sqref="A4:C4"/>
    </sheetView>
  </sheetViews>
  <sheetFormatPr baseColWidth="10" defaultRowHeight="14.4" x14ac:dyDescent="0.3"/>
  <cols>
    <col min="1" max="1" width="57.77734375" customWidth="1"/>
  </cols>
  <sheetData>
    <row r="2" spans="1:3" ht="18" x14ac:dyDescent="0.35">
      <c r="A2" s="1" t="s">
        <v>211</v>
      </c>
    </row>
    <row r="4" spans="1:3" x14ac:dyDescent="0.3">
      <c r="A4" s="15" t="s">
        <v>22</v>
      </c>
      <c r="B4" s="22" t="s">
        <v>23</v>
      </c>
      <c r="C4" s="17" t="s">
        <v>4</v>
      </c>
    </row>
    <row r="5" spans="1:3" x14ac:dyDescent="0.3">
      <c r="A5" s="50" t="s">
        <v>207</v>
      </c>
      <c r="B5" s="62">
        <v>16</v>
      </c>
      <c r="C5" s="63">
        <v>30</v>
      </c>
    </row>
    <row r="6" spans="1:3" x14ac:dyDescent="0.3">
      <c r="A6" s="6" t="s">
        <v>24</v>
      </c>
      <c r="B6" s="9">
        <v>3</v>
      </c>
      <c r="C6" s="7">
        <v>0</v>
      </c>
    </row>
    <row r="7" spans="1:3" x14ac:dyDescent="0.3">
      <c r="A7" s="50" t="s">
        <v>25</v>
      </c>
      <c r="B7" s="62">
        <v>69</v>
      </c>
      <c r="C7" s="63">
        <v>33</v>
      </c>
    </row>
    <row r="8" spans="1:3" x14ac:dyDescent="0.3">
      <c r="A8" s="50" t="s">
        <v>36</v>
      </c>
      <c r="B8" s="62">
        <v>102</v>
      </c>
      <c r="C8" s="63">
        <v>26</v>
      </c>
    </row>
    <row r="9" spans="1:3" x14ac:dyDescent="0.3">
      <c r="A9" s="50" t="s">
        <v>26</v>
      </c>
      <c r="B9" s="62">
        <v>68</v>
      </c>
      <c r="C9" s="63">
        <v>128</v>
      </c>
    </row>
    <row r="10" spans="1:3" x14ac:dyDescent="0.3">
      <c r="A10" s="6" t="s">
        <v>27</v>
      </c>
      <c r="B10" s="9">
        <v>2</v>
      </c>
      <c r="C10" s="7">
        <v>2</v>
      </c>
    </row>
    <row r="11" spans="1:3" x14ac:dyDescent="0.3">
      <c r="A11" s="50" t="s">
        <v>28</v>
      </c>
      <c r="B11" s="62">
        <v>129</v>
      </c>
      <c r="C11" s="63">
        <v>660</v>
      </c>
    </row>
    <row r="12" spans="1:3" x14ac:dyDescent="0.3">
      <c r="A12" s="50" t="s">
        <v>37</v>
      </c>
      <c r="B12" s="62">
        <v>20</v>
      </c>
      <c r="C12" s="63">
        <v>25</v>
      </c>
    </row>
    <row r="13" spans="1:3" x14ac:dyDescent="0.3">
      <c r="A13" s="6" t="s">
        <v>146</v>
      </c>
      <c r="B13" s="9">
        <v>0</v>
      </c>
      <c r="C13" s="7">
        <v>1</v>
      </c>
    </row>
    <row r="14" spans="1:3" x14ac:dyDescent="0.3">
      <c r="A14" s="50" t="s">
        <v>29</v>
      </c>
      <c r="B14" s="62">
        <v>14</v>
      </c>
      <c r="C14" s="63">
        <v>57</v>
      </c>
    </row>
    <row r="15" spans="1:3" x14ac:dyDescent="0.3">
      <c r="A15" s="50" t="s">
        <v>30</v>
      </c>
      <c r="B15" s="62">
        <v>32</v>
      </c>
      <c r="C15" s="63">
        <v>70</v>
      </c>
    </row>
    <row r="16" spans="1:3" x14ac:dyDescent="0.3">
      <c r="A16" s="50" t="s">
        <v>31</v>
      </c>
      <c r="B16" s="62">
        <v>103</v>
      </c>
      <c r="C16" s="63">
        <v>224</v>
      </c>
    </row>
    <row r="17" spans="1:3" x14ac:dyDescent="0.3">
      <c r="A17" s="50" t="s">
        <v>32</v>
      </c>
      <c r="B17" s="9">
        <v>5</v>
      </c>
      <c r="C17" s="63">
        <v>17</v>
      </c>
    </row>
    <row r="18" spans="1:3" x14ac:dyDescent="0.3">
      <c r="A18" s="6" t="s">
        <v>150</v>
      </c>
      <c r="B18" s="9">
        <v>1</v>
      </c>
      <c r="C18" s="7">
        <v>4</v>
      </c>
    </row>
    <row r="19" spans="1:3" x14ac:dyDescent="0.3">
      <c r="A19" s="6" t="s">
        <v>151</v>
      </c>
      <c r="B19" s="9">
        <v>2</v>
      </c>
      <c r="C19" s="7">
        <v>2</v>
      </c>
    </row>
    <row r="20" spans="1:3" x14ac:dyDescent="0.3">
      <c r="A20" s="6" t="s">
        <v>147</v>
      </c>
      <c r="B20" s="9">
        <v>0</v>
      </c>
      <c r="C20" s="7">
        <v>1</v>
      </c>
    </row>
    <row r="21" spans="1:3" x14ac:dyDescent="0.3">
      <c r="A21" s="6" t="s">
        <v>210</v>
      </c>
      <c r="B21" s="9">
        <v>0</v>
      </c>
      <c r="C21" s="7">
        <v>1</v>
      </c>
    </row>
    <row r="22" spans="1:3" x14ac:dyDescent="0.3">
      <c r="A22" s="6" t="s">
        <v>33</v>
      </c>
      <c r="B22" s="9">
        <v>3</v>
      </c>
      <c r="C22" s="7">
        <v>5</v>
      </c>
    </row>
    <row r="23" spans="1:3" x14ac:dyDescent="0.3">
      <c r="A23" s="6" t="s">
        <v>34</v>
      </c>
      <c r="B23" s="9">
        <v>0</v>
      </c>
      <c r="C23" s="7">
        <v>1</v>
      </c>
    </row>
    <row r="24" spans="1:3" x14ac:dyDescent="0.3">
      <c r="A24" s="6" t="s">
        <v>208</v>
      </c>
      <c r="B24" s="9">
        <v>5</v>
      </c>
      <c r="C24" s="7">
        <v>4</v>
      </c>
    </row>
    <row r="25" spans="1:3" x14ac:dyDescent="0.3">
      <c r="A25" s="50" t="s">
        <v>209</v>
      </c>
      <c r="B25" s="9">
        <v>1</v>
      </c>
      <c r="C25" s="63">
        <v>19</v>
      </c>
    </row>
    <row r="26" spans="1:3" x14ac:dyDescent="0.3">
      <c r="A26" s="50" t="s">
        <v>38</v>
      </c>
      <c r="B26" s="9">
        <v>1</v>
      </c>
      <c r="C26" s="63">
        <v>13</v>
      </c>
    </row>
    <row r="27" spans="1:3" x14ac:dyDescent="0.3">
      <c r="A27" s="10" t="s">
        <v>10</v>
      </c>
      <c r="B27" s="11">
        <v>576</v>
      </c>
      <c r="C27" s="61">
        <v>1323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9"/>
  <sheetViews>
    <sheetView workbookViewId="0">
      <selection activeCell="A4" sqref="A4:C4"/>
    </sheetView>
  </sheetViews>
  <sheetFormatPr baseColWidth="10" defaultRowHeight="14.4" x14ac:dyDescent="0.3"/>
  <cols>
    <col min="1" max="1" width="58.44140625" customWidth="1"/>
    <col min="5" max="5" width="62.5546875" customWidth="1"/>
    <col min="7" max="7" width="9.88671875" customWidth="1"/>
    <col min="8" max="8" width="52.109375" customWidth="1"/>
    <col min="9" max="9" width="12.21875" customWidth="1"/>
  </cols>
  <sheetData>
    <row r="2" spans="1:3" ht="18" x14ac:dyDescent="0.35">
      <c r="A2" s="1" t="s">
        <v>203</v>
      </c>
    </row>
    <row r="4" spans="1:3" x14ac:dyDescent="0.3">
      <c r="A4" s="22" t="s">
        <v>22</v>
      </c>
      <c r="B4" s="16" t="s">
        <v>23</v>
      </c>
      <c r="C4" s="22" t="s">
        <v>4</v>
      </c>
    </row>
    <row r="5" spans="1:3" x14ac:dyDescent="0.3">
      <c r="A5" s="28" t="s">
        <v>149</v>
      </c>
      <c r="B5" s="39">
        <v>0</v>
      </c>
      <c r="C5" s="23">
        <v>3</v>
      </c>
    </row>
    <row r="6" spans="1:3" x14ac:dyDescent="0.3">
      <c r="A6" s="28" t="s">
        <v>36</v>
      </c>
      <c r="B6" s="18">
        <v>2</v>
      </c>
      <c r="C6" s="23">
        <v>1</v>
      </c>
    </row>
    <row r="7" spans="1:3" x14ac:dyDescent="0.3">
      <c r="A7" s="58" t="s">
        <v>26</v>
      </c>
      <c r="B7" s="59">
        <v>23</v>
      </c>
      <c r="C7" s="51">
        <v>43</v>
      </c>
    </row>
    <row r="8" spans="1:3" x14ac:dyDescent="0.3">
      <c r="A8" s="28" t="s">
        <v>27</v>
      </c>
      <c r="B8" s="18">
        <v>1</v>
      </c>
      <c r="C8" s="23">
        <v>5</v>
      </c>
    </row>
    <row r="9" spans="1:3" x14ac:dyDescent="0.3">
      <c r="A9" s="58" t="s">
        <v>28</v>
      </c>
      <c r="B9" s="59">
        <v>81</v>
      </c>
      <c r="C9" s="51">
        <v>61</v>
      </c>
    </row>
    <row r="10" spans="1:3" x14ac:dyDescent="0.3">
      <c r="A10" s="28" t="s">
        <v>37</v>
      </c>
      <c r="B10" s="18">
        <v>2</v>
      </c>
      <c r="C10" s="23">
        <v>2</v>
      </c>
    </row>
    <row r="11" spans="1:3" x14ac:dyDescent="0.3">
      <c r="A11" s="28" t="s">
        <v>146</v>
      </c>
      <c r="B11" s="18">
        <v>1</v>
      </c>
      <c r="C11" s="23">
        <v>0</v>
      </c>
    </row>
    <row r="12" spans="1:3" x14ac:dyDescent="0.3">
      <c r="A12" s="28" t="s">
        <v>29</v>
      </c>
      <c r="B12" s="18">
        <v>0</v>
      </c>
      <c r="C12" s="23">
        <v>6</v>
      </c>
    </row>
    <row r="13" spans="1:3" x14ac:dyDescent="0.3">
      <c r="A13" s="28" t="s">
        <v>30</v>
      </c>
      <c r="B13" s="18">
        <v>1</v>
      </c>
      <c r="C13" s="23">
        <v>2</v>
      </c>
    </row>
    <row r="14" spans="1:3" x14ac:dyDescent="0.3">
      <c r="A14" s="28" t="s">
        <v>31</v>
      </c>
      <c r="B14" s="18">
        <v>0</v>
      </c>
      <c r="C14" s="23">
        <v>9</v>
      </c>
    </row>
    <row r="15" spans="1:3" x14ac:dyDescent="0.3">
      <c r="A15" s="58" t="s">
        <v>32</v>
      </c>
      <c r="B15" s="18">
        <v>6</v>
      </c>
      <c r="C15" s="51">
        <v>34</v>
      </c>
    </row>
    <row r="16" spans="1:3" x14ac:dyDescent="0.3">
      <c r="A16" s="28" t="s">
        <v>150</v>
      </c>
      <c r="B16" s="18">
        <v>0</v>
      </c>
      <c r="C16" s="23">
        <v>1</v>
      </c>
    </row>
    <row r="17" spans="1:3" x14ac:dyDescent="0.3">
      <c r="A17" s="28" t="s">
        <v>151</v>
      </c>
      <c r="B17" s="18">
        <v>0</v>
      </c>
      <c r="C17" s="23">
        <v>1</v>
      </c>
    </row>
    <row r="18" spans="1:3" x14ac:dyDescent="0.3">
      <c r="A18" s="28" t="s">
        <v>147</v>
      </c>
      <c r="B18" s="18">
        <v>1</v>
      </c>
      <c r="C18" s="23">
        <v>3</v>
      </c>
    </row>
    <row r="19" spans="1:3" x14ac:dyDescent="0.3">
      <c r="A19" s="28" t="s">
        <v>33</v>
      </c>
      <c r="B19" s="18">
        <v>3</v>
      </c>
      <c r="C19" s="23">
        <v>3</v>
      </c>
    </row>
    <row r="20" spans="1:3" x14ac:dyDescent="0.3">
      <c r="A20" s="28" t="s">
        <v>148</v>
      </c>
      <c r="B20" s="18">
        <v>1</v>
      </c>
      <c r="C20" s="23">
        <v>0</v>
      </c>
    </row>
    <row r="21" spans="1:3" x14ac:dyDescent="0.3">
      <c r="A21" s="28" t="s">
        <v>152</v>
      </c>
      <c r="B21" s="18">
        <v>0</v>
      </c>
      <c r="C21" s="23">
        <v>1</v>
      </c>
    </row>
    <row r="22" spans="1:3" x14ac:dyDescent="0.3">
      <c r="A22" s="28" t="s">
        <v>38</v>
      </c>
      <c r="B22" s="18">
        <v>2</v>
      </c>
      <c r="C22" s="23">
        <v>1</v>
      </c>
    </row>
    <row r="23" spans="1:3" x14ac:dyDescent="0.3">
      <c r="A23" s="8" t="s">
        <v>10</v>
      </c>
      <c r="B23" s="20">
        <v>124</v>
      </c>
      <c r="C23" s="24">
        <v>176</v>
      </c>
    </row>
    <row r="25" spans="1:3" ht="18" x14ac:dyDescent="0.35">
      <c r="A25" s="1" t="s">
        <v>204</v>
      </c>
    </row>
    <row r="27" spans="1:3" x14ac:dyDescent="0.3">
      <c r="A27" s="22" t="s">
        <v>22</v>
      </c>
      <c r="B27" s="22" t="s">
        <v>23</v>
      </c>
      <c r="C27" s="17" t="s">
        <v>4</v>
      </c>
    </row>
    <row r="28" spans="1:3" x14ac:dyDescent="0.3">
      <c r="A28" s="28" t="s">
        <v>149</v>
      </c>
      <c r="B28" s="41">
        <f>(B5/B$23)*100</f>
        <v>0</v>
      </c>
      <c r="C28" s="40">
        <f>(C5/C$23)*100</f>
        <v>1.7045454545454544</v>
      </c>
    </row>
    <row r="29" spans="1:3" x14ac:dyDescent="0.3">
      <c r="A29" s="28" t="s">
        <v>36</v>
      </c>
      <c r="B29" s="41">
        <f t="shared" ref="B29:C29" si="0">(B6/B$23)*100</f>
        <v>1.6129032258064515</v>
      </c>
      <c r="C29" s="40">
        <f t="shared" si="0"/>
        <v>0.56818181818181823</v>
      </c>
    </row>
    <row r="30" spans="1:3" x14ac:dyDescent="0.3">
      <c r="A30" s="28" t="s">
        <v>26</v>
      </c>
      <c r="B30" s="41">
        <f t="shared" ref="B30:C30" si="1">(B7/B$23)*100</f>
        <v>18.548387096774192</v>
      </c>
      <c r="C30" s="40">
        <f t="shared" si="1"/>
        <v>24.431818181818183</v>
      </c>
    </row>
    <row r="31" spans="1:3" x14ac:dyDescent="0.3">
      <c r="A31" s="28" t="s">
        <v>27</v>
      </c>
      <c r="B31" s="41">
        <f t="shared" ref="B31:C31" si="2">(B8/B$23)*100</f>
        <v>0.80645161290322576</v>
      </c>
      <c r="C31" s="40">
        <f t="shared" si="2"/>
        <v>2.8409090909090908</v>
      </c>
    </row>
    <row r="32" spans="1:3" x14ac:dyDescent="0.3">
      <c r="A32" s="28" t="s">
        <v>28</v>
      </c>
      <c r="B32" s="41">
        <f t="shared" ref="B32:C32" si="3">(B9/B$23)*100</f>
        <v>65.322580645161281</v>
      </c>
      <c r="C32" s="40">
        <f t="shared" si="3"/>
        <v>34.659090909090914</v>
      </c>
    </row>
    <row r="33" spans="1:9" x14ac:dyDescent="0.3">
      <c r="A33" s="28" t="s">
        <v>37</v>
      </c>
      <c r="B33" s="41">
        <f t="shared" ref="B33:C33" si="4">(B10/B$23)*100</f>
        <v>1.6129032258064515</v>
      </c>
      <c r="C33" s="40">
        <f t="shared" si="4"/>
        <v>1.1363636363636365</v>
      </c>
    </row>
    <row r="34" spans="1:9" x14ac:dyDescent="0.3">
      <c r="A34" s="28" t="s">
        <v>146</v>
      </c>
      <c r="B34" s="41">
        <f t="shared" ref="B34:C34" si="5">(B11/B$23)*100</f>
        <v>0.80645161290322576</v>
      </c>
      <c r="C34" s="40">
        <f t="shared" si="5"/>
        <v>0</v>
      </c>
    </row>
    <row r="35" spans="1:9" x14ac:dyDescent="0.3">
      <c r="A35" s="28" t="s">
        <v>29</v>
      </c>
      <c r="B35" s="41">
        <f t="shared" ref="B35:C35" si="6">(B12/B$23)*100</f>
        <v>0</v>
      </c>
      <c r="C35" s="40">
        <f t="shared" si="6"/>
        <v>3.4090909090909087</v>
      </c>
    </row>
    <row r="36" spans="1:9" x14ac:dyDescent="0.3">
      <c r="A36" s="28" t="s">
        <v>30</v>
      </c>
      <c r="B36" s="41">
        <f t="shared" ref="B36:C36" si="7">(B13/B$23)*100</f>
        <v>0.80645161290322576</v>
      </c>
      <c r="C36" s="40">
        <f t="shared" si="7"/>
        <v>1.1363636363636365</v>
      </c>
    </row>
    <row r="37" spans="1:9" x14ac:dyDescent="0.3">
      <c r="A37" s="28" t="s">
        <v>31</v>
      </c>
      <c r="B37" s="41">
        <f t="shared" ref="B37:C37" si="8">(B14/B$23)*100</f>
        <v>0</v>
      </c>
      <c r="C37" s="40">
        <f t="shared" si="8"/>
        <v>5.1136363636363642</v>
      </c>
    </row>
    <row r="38" spans="1:9" x14ac:dyDescent="0.3">
      <c r="A38" s="28" t="s">
        <v>32</v>
      </c>
      <c r="B38" s="41">
        <f t="shared" ref="B38:C38" si="9">(B15/B$23)*100</f>
        <v>4.838709677419355</v>
      </c>
      <c r="C38" s="40">
        <f t="shared" si="9"/>
        <v>19.318181818181817</v>
      </c>
    </row>
    <row r="39" spans="1:9" x14ac:dyDescent="0.3">
      <c r="A39" s="28" t="s">
        <v>150</v>
      </c>
      <c r="B39" s="41">
        <f t="shared" ref="B39:C39" si="10">(B16/B$23)*100</f>
        <v>0</v>
      </c>
      <c r="C39" s="40">
        <f t="shared" si="10"/>
        <v>0.56818181818181823</v>
      </c>
    </row>
    <row r="40" spans="1:9" x14ac:dyDescent="0.3">
      <c r="A40" s="28" t="s">
        <v>151</v>
      </c>
      <c r="B40" s="41">
        <f t="shared" ref="B40:C40" si="11">(B17/B$23)*100</f>
        <v>0</v>
      </c>
      <c r="C40" s="40">
        <f t="shared" si="11"/>
        <v>0.56818181818181823</v>
      </c>
    </row>
    <row r="41" spans="1:9" x14ac:dyDescent="0.3">
      <c r="A41" s="28" t="s">
        <v>147</v>
      </c>
      <c r="B41" s="41">
        <f t="shared" ref="B41:C41" si="12">(B18/B$23)*100</f>
        <v>0.80645161290322576</v>
      </c>
      <c r="C41" s="40">
        <f t="shared" si="12"/>
        <v>1.7045454545454544</v>
      </c>
    </row>
    <row r="42" spans="1:9" x14ac:dyDescent="0.3">
      <c r="A42" s="28" t="s">
        <v>33</v>
      </c>
      <c r="B42" s="41">
        <f t="shared" ref="B42:C42" si="13">(B19/B$23)*100</f>
        <v>2.4193548387096775</v>
      </c>
      <c r="C42" s="40">
        <f t="shared" si="13"/>
        <v>1.7045454545454544</v>
      </c>
    </row>
    <row r="43" spans="1:9" x14ac:dyDescent="0.3">
      <c r="A43" s="28" t="s">
        <v>148</v>
      </c>
      <c r="B43" s="41">
        <f t="shared" ref="B43:C43" si="14">(B20/B$23)*100</f>
        <v>0.80645161290322576</v>
      </c>
      <c r="C43" s="40">
        <f t="shared" si="14"/>
        <v>0</v>
      </c>
    </row>
    <row r="44" spans="1:9" x14ac:dyDescent="0.3">
      <c r="A44" s="28" t="s">
        <v>152</v>
      </c>
      <c r="B44" s="41">
        <f t="shared" ref="B44:C44" si="15">(B21/B$23)*100</f>
        <v>0</v>
      </c>
      <c r="C44" s="40">
        <f t="shared" si="15"/>
        <v>0.56818181818181823</v>
      </c>
    </row>
    <row r="45" spans="1:9" x14ac:dyDescent="0.3">
      <c r="A45" s="28" t="s">
        <v>38</v>
      </c>
      <c r="B45" s="41">
        <f t="shared" ref="B45:C45" si="16">(B22/B$23)*100</f>
        <v>1.6129032258064515</v>
      </c>
      <c r="C45" s="40">
        <f t="shared" si="16"/>
        <v>0.56818181818181823</v>
      </c>
    </row>
    <row r="46" spans="1:9" x14ac:dyDescent="0.3">
      <c r="A46" s="8" t="s">
        <v>10</v>
      </c>
      <c r="B46" s="42">
        <f t="shared" ref="B46:C46" si="17">(B23/B$23)*100</f>
        <v>100</v>
      </c>
      <c r="C46" s="43">
        <f t="shared" si="17"/>
        <v>100</v>
      </c>
    </row>
    <row r="48" spans="1:9" x14ac:dyDescent="0.3">
      <c r="D48" s="10" t="s">
        <v>121</v>
      </c>
      <c r="E48" s="8" t="s">
        <v>122</v>
      </c>
      <c r="F48" s="14" t="s">
        <v>4</v>
      </c>
      <c r="G48" s="8" t="s">
        <v>121</v>
      </c>
      <c r="H48" s="10" t="s">
        <v>122</v>
      </c>
      <c r="I48" s="46" t="s">
        <v>0</v>
      </c>
    </row>
    <row r="49" spans="4:9" x14ac:dyDescent="0.3">
      <c r="D49" s="35">
        <v>75</v>
      </c>
      <c r="E49" s="44" t="s">
        <v>153</v>
      </c>
      <c r="F49" s="18">
        <v>1</v>
      </c>
      <c r="G49" s="47">
        <v>113</v>
      </c>
      <c r="H49" s="36" t="s">
        <v>183</v>
      </c>
      <c r="I49" s="23">
        <v>1</v>
      </c>
    </row>
    <row r="50" spans="4:9" x14ac:dyDescent="0.3">
      <c r="D50" s="35">
        <v>76</v>
      </c>
      <c r="E50" s="44" t="s">
        <v>154</v>
      </c>
      <c r="F50" s="18">
        <v>1</v>
      </c>
      <c r="G50" s="47">
        <v>114</v>
      </c>
      <c r="H50" s="36" t="s">
        <v>184</v>
      </c>
      <c r="I50" s="23">
        <v>1</v>
      </c>
    </row>
    <row r="51" spans="4:9" x14ac:dyDescent="0.3">
      <c r="D51" s="35">
        <v>77</v>
      </c>
      <c r="E51" s="44" t="s">
        <v>155</v>
      </c>
      <c r="F51" s="18">
        <v>1</v>
      </c>
      <c r="G51" s="60">
        <v>150</v>
      </c>
      <c r="H51" s="56" t="s">
        <v>158</v>
      </c>
      <c r="I51" s="51">
        <v>3</v>
      </c>
    </row>
    <row r="52" spans="4:9" x14ac:dyDescent="0.3">
      <c r="D52" s="35">
        <v>120</v>
      </c>
      <c r="E52" s="44" t="s">
        <v>156</v>
      </c>
      <c r="F52" s="18">
        <v>1</v>
      </c>
      <c r="G52" s="60">
        <v>158</v>
      </c>
      <c r="H52" s="56" t="s">
        <v>43</v>
      </c>
      <c r="I52" s="51">
        <v>3</v>
      </c>
    </row>
    <row r="53" spans="4:9" x14ac:dyDescent="0.3">
      <c r="D53" s="53">
        <v>148</v>
      </c>
      <c r="E53" s="54" t="s">
        <v>127</v>
      </c>
      <c r="F53" s="59">
        <v>7</v>
      </c>
      <c r="G53" s="47">
        <v>159</v>
      </c>
      <c r="H53" s="36" t="s">
        <v>185</v>
      </c>
      <c r="I53" s="23">
        <v>1</v>
      </c>
    </row>
    <row r="54" spans="4:9" x14ac:dyDescent="0.3">
      <c r="D54" s="53">
        <v>149</v>
      </c>
      <c r="E54" s="54" t="s">
        <v>157</v>
      </c>
      <c r="F54" s="59">
        <v>2</v>
      </c>
      <c r="G54" s="60">
        <v>160</v>
      </c>
      <c r="H54" s="56" t="s">
        <v>46</v>
      </c>
      <c r="I54" s="51">
        <v>2</v>
      </c>
    </row>
    <row r="55" spans="4:9" x14ac:dyDescent="0.3">
      <c r="D55" s="53">
        <v>150</v>
      </c>
      <c r="E55" s="54" t="s">
        <v>158</v>
      </c>
      <c r="F55" s="59">
        <v>2</v>
      </c>
      <c r="G55" s="60">
        <v>162</v>
      </c>
      <c r="H55" s="56" t="s">
        <v>47</v>
      </c>
      <c r="I55" s="51">
        <v>2</v>
      </c>
    </row>
    <row r="56" spans="4:9" x14ac:dyDescent="0.3">
      <c r="D56" s="35">
        <v>151</v>
      </c>
      <c r="E56" s="44" t="s">
        <v>159</v>
      </c>
      <c r="F56" s="18">
        <v>1</v>
      </c>
      <c r="G56" s="60">
        <v>167</v>
      </c>
      <c r="H56" s="56" t="s">
        <v>51</v>
      </c>
      <c r="I56" s="51">
        <v>9</v>
      </c>
    </row>
    <row r="57" spans="4:9" x14ac:dyDescent="0.3">
      <c r="D57" s="53" t="s">
        <v>160</v>
      </c>
      <c r="E57" s="54" t="s">
        <v>161</v>
      </c>
      <c r="F57" s="59">
        <v>4</v>
      </c>
      <c r="G57" s="47">
        <v>170</v>
      </c>
      <c r="H57" s="36" t="s">
        <v>164</v>
      </c>
      <c r="I57" s="23">
        <v>1</v>
      </c>
    </row>
    <row r="58" spans="4:9" x14ac:dyDescent="0.3">
      <c r="D58" s="35" t="s">
        <v>162</v>
      </c>
      <c r="E58" s="44" t="s">
        <v>163</v>
      </c>
      <c r="F58" s="18">
        <v>1</v>
      </c>
      <c r="G58" s="60">
        <v>171</v>
      </c>
      <c r="H58" s="56" t="s">
        <v>128</v>
      </c>
      <c r="I58" s="51">
        <v>2</v>
      </c>
    </row>
    <row r="59" spans="4:9" x14ac:dyDescent="0.3">
      <c r="D59" s="53">
        <v>158</v>
      </c>
      <c r="E59" s="54" t="s">
        <v>43</v>
      </c>
      <c r="F59" s="59">
        <v>6</v>
      </c>
      <c r="G59" s="47">
        <v>193</v>
      </c>
      <c r="H59" s="36" t="s">
        <v>186</v>
      </c>
      <c r="I59" s="23">
        <v>1</v>
      </c>
    </row>
    <row r="60" spans="4:9" x14ac:dyDescent="0.3">
      <c r="D60" s="35">
        <v>160</v>
      </c>
      <c r="E60" s="44" t="s">
        <v>46</v>
      </c>
      <c r="F60" s="18">
        <v>1</v>
      </c>
      <c r="G60" s="60" t="s">
        <v>187</v>
      </c>
      <c r="H60" s="56" t="s">
        <v>188</v>
      </c>
      <c r="I60" s="51">
        <v>3</v>
      </c>
    </row>
    <row r="61" spans="4:9" x14ac:dyDescent="0.3">
      <c r="D61" s="53" t="s">
        <v>49</v>
      </c>
      <c r="E61" s="54" t="s">
        <v>50</v>
      </c>
      <c r="F61" s="59">
        <v>2</v>
      </c>
      <c r="G61" s="60" t="s">
        <v>165</v>
      </c>
      <c r="H61" s="56" t="s">
        <v>166</v>
      </c>
      <c r="I61" s="51">
        <v>7</v>
      </c>
    </row>
    <row r="62" spans="4:9" x14ac:dyDescent="0.3">
      <c r="D62" s="53">
        <v>167</v>
      </c>
      <c r="E62" s="54" t="s">
        <v>51</v>
      </c>
      <c r="F62" s="59">
        <v>12</v>
      </c>
      <c r="G62" s="60" t="s">
        <v>167</v>
      </c>
      <c r="H62" s="56" t="s">
        <v>168</v>
      </c>
      <c r="I62" s="51">
        <v>3</v>
      </c>
    </row>
    <row r="63" spans="4:9" x14ac:dyDescent="0.3">
      <c r="D63" s="53">
        <v>170</v>
      </c>
      <c r="E63" s="54" t="s">
        <v>164</v>
      </c>
      <c r="F63" s="59">
        <v>3</v>
      </c>
      <c r="G63" s="47" t="s">
        <v>189</v>
      </c>
      <c r="H63" s="37" t="s">
        <v>190</v>
      </c>
      <c r="I63" s="23">
        <v>1</v>
      </c>
    </row>
    <row r="64" spans="4:9" x14ac:dyDescent="0.3">
      <c r="D64" s="53">
        <v>171</v>
      </c>
      <c r="E64" s="54" t="s">
        <v>128</v>
      </c>
      <c r="F64" s="59">
        <v>2</v>
      </c>
      <c r="G64" s="60" t="s">
        <v>54</v>
      </c>
      <c r="H64" s="57" t="s">
        <v>55</v>
      </c>
      <c r="I64" s="51">
        <v>15</v>
      </c>
    </row>
    <row r="65" spans="4:9" x14ac:dyDescent="0.3">
      <c r="D65" s="53" t="s">
        <v>165</v>
      </c>
      <c r="E65" s="54" t="s">
        <v>166</v>
      </c>
      <c r="F65" s="59">
        <v>5</v>
      </c>
      <c r="G65" s="47" t="s">
        <v>191</v>
      </c>
      <c r="H65" s="37" t="s">
        <v>192</v>
      </c>
      <c r="I65" s="23">
        <v>1</v>
      </c>
    </row>
    <row r="66" spans="4:9" x14ac:dyDescent="0.3">
      <c r="D66" s="53" t="s">
        <v>167</v>
      </c>
      <c r="E66" s="54" t="s">
        <v>168</v>
      </c>
      <c r="F66" s="59">
        <v>5</v>
      </c>
      <c r="G66" s="60" t="s">
        <v>56</v>
      </c>
      <c r="H66" s="57" t="s">
        <v>57</v>
      </c>
      <c r="I66" s="51">
        <v>18</v>
      </c>
    </row>
    <row r="67" spans="4:9" x14ac:dyDescent="0.3">
      <c r="D67" s="53" t="s">
        <v>54</v>
      </c>
      <c r="E67" s="55" t="s">
        <v>55</v>
      </c>
      <c r="F67" s="59">
        <v>13</v>
      </c>
      <c r="G67" s="60">
        <v>213</v>
      </c>
      <c r="H67" s="56" t="s">
        <v>193</v>
      </c>
      <c r="I67" s="51">
        <v>2</v>
      </c>
    </row>
    <row r="68" spans="4:9" x14ac:dyDescent="0.3">
      <c r="D68" s="53" t="s">
        <v>56</v>
      </c>
      <c r="E68" s="55" t="s">
        <v>57</v>
      </c>
      <c r="F68" s="59">
        <v>17</v>
      </c>
      <c r="G68" s="60">
        <v>218</v>
      </c>
      <c r="H68" s="56" t="s">
        <v>169</v>
      </c>
      <c r="I68" s="51">
        <v>2</v>
      </c>
    </row>
    <row r="69" spans="4:9" x14ac:dyDescent="0.3">
      <c r="D69" s="35">
        <v>218</v>
      </c>
      <c r="E69" s="44" t="s">
        <v>169</v>
      </c>
      <c r="F69" s="18">
        <v>1</v>
      </c>
      <c r="G69" s="60">
        <v>219</v>
      </c>
      <c r="H69" s="56" t="s">
        <v>60</v>
      </c>
      <c r="I69" s="51">
        <v>14</v>
      </c>
    </row>
    <row r="70" spans="4:9" x14ac:dyDescent="0.3">
      <c r="D70" s="53">
        <v>219</v>
      </c>
      <c r="E70" s="54" t="s">
        <v>60</v>
      </c>
      <c r="F70" s="59">
        <v>8</v>
      </c>
      <c r="G70" s="60">
        <v>221</v>
      </c>
      <c r="H70" s="56" t="s">
        <v>194</v>
      </c>
      <c r="I70" s="51">
        <v>2</v>
      </c>
    </row>
    <row r="71" spans="4:9" x14ac:dyDescent="0.3">
      <c r="D71" s="35">
        <v>222</v>
      </c>
      <c r="E71" s="44" t="s">
        <v>130</v>
      </c>
      <c r="F71" s="18">
        <v>1</v>
      </c>
      <c r="G71" s="60">
        <v>222</v>
      </c>
      <c r="H71" s="56" t="s">
        <v>130</v>
      </c>
      <c r="I71" s="51">
        <v>4</v>
      </c>
    </row>
    <row r="72" spans="4:9" x14ac:dyDescent="0.3">
      <c r="D72" s="53">
        <v>224</v>
      </c>
      <c r="E72" s="54" t="s">
        <v>66</v>
      </c>
      <c r="F72" s="59">
        <v>8</v>
      </c>
      <c r="G72" s="47">
        <v>223</v>
      </c>
      <c r="H72" s="36" t="s">
        <v>65</v>
      </c>
      <c r="I72" s="23">
        <v>1</v>
      </c>
    </row>
    <row r="73" spans="4:9" x14ac:dyDescent="0.3">
      <c r="D73" s="35">
        <v>226</v>
      </c>
      <c r="E73" s="44" t="s">
        <v>170</v>
      </c>
      <c r="F73" s="18">
        <v>1</v>
      </c>
      <c r="G73" s="60">
        <v>224</v>
      </c>
      <c r="H73" s="56" t="s">
        <v>66</v>
      </c>
      <c r="I73" s="51">
        <v>4</v>
      </c>
    </row>
    <row r="74" spans="4:9" x14ac:dyDescent="0.3">
      <c r="D74" s="35">
        <v>230</v>
      </c>
      <c r="E74" s="44" t="s">
        <v>74</v>
      </c>
      <c r="F74" s="18">
        <v>1</v>
      </c>
      <c r="G74" s="60">
        <v>227</v>
      </c>
      <c r="H74" s="56" t="s">
        <v>131</v>
      </c>
      <c r="I74" s="51">
        <v>2</v>
      </c>
    </row>
    <row r="75" spans="4:9" x14ac:dyDescent="0.3">
      <c r="D75" s="35">
        <v>231</v>
      </c>
      <c r="E75" s="44" t="s">
        <v>133</v>
      </c>
      <c r="F75" s="18">
        <v>1</v>
      </c>
      <c r="G75" s="60">
        <v>230</v>
      </c>
      <c r="H75" s="56" t="s">
        <v>74</v>
      </c>
      <c r="I75" s="51">
        <v>2</v>
      </c>
    </row>
    <row r="76" spans="4:9" x14ac:dyDescent="0.3">
      <c r="D76" s="35">
        <v>269</v>
      </c>
      <c r="E76" s="44" t="s">
        <v>171</v>
      </c>
      <c r="F76" s="18">
        <v>1</v>
      </c>
      <c r="G76" s="47">
        <v>265</v>
      </c>
      <c r="H76" s="36" t="s">
        <v>195</v>
      </c>
      <c r="I76" s="23">
        <v>1</v>
      </c>
    </row>
    <row r="77" spans="4:9" x14ac:dyDescent="0.3">
      <c r="D77" s="35">
        <v>270</v>
      </c>
      <c r="E77" s="44" t="s">
        <v>78</v>
      </c>
      <c r="F77" s="18">
        <v>1</v>
      </c>
      <c r="G77" s="47">
        <v>269</v>
      </c>
      <c r="H77" s="36" t="s">
        <v>171</v>
      </c>
      <c r="I77" s="23">
        <v>1</v>
      </c>
    </row>
    <row r="78" spans="4:9" x14ac:dyDescent="0.3">
      <c r="D78" s="35">
        <v>304</v>
      </c>
      <c r="E78" s="44" t="s">
        <v>172</v>
      </c>
      <c r="F78" s="18">
        <v>1</v>
      </c>
      <c r="G78" s="47">
        <v>292</v>
      </c>
      <c r="H78" s="36" t="s">
        <v>196</v>
      </c>
      <c r="I78" s="23">
        <v>1</v>
      </c>
    </row>
    <row r="79" spans="4:9" x14ac:dyDescent="0.3">
      <c r="D79" s="53">
        <v>308</v>
      </c>
      <c r="E79" s="54" t="s">
        <v>81</v>
      </c>
      <c r="F79" s="59">
        <v>5</v>
      </c>
      <c r="G79" s="47">
        <v>338</v>
      </c>
      <c r="H79" s="36" t="s">
        <v>197</v>
      </c>
      <c r="I79" s="23">
        <v>1</v>
      </c>
    </row>
    <row r="80" spans="4:9" x14ac:dyDescent="0.3">
      <c r="D80" s="35">
        <v>336</v>
      </c>
      <c r="E80" s="44" t="s">
        <v>173</v>
      </c>
      <c r="F80" s="18">
        <v>1</v>
      </c>
      <c r="G80" s="60">
        <v>370</v>
      </c>
      <c r="H80" s="56" t="s">
        <v>176</v>
      </c>
      <c r="I80" s="51">
        <v>2</v>
      </c>
    </row>
    <row r="81" spans="4:9" x14ac:dyDescent="0.3">
      <c r="D81" s="35">
        <v>339</v>
      </c>
      <c r="E81" s="44" t="s">
        <v>86</v>
      </c>
      <c r="F81" s="18">
        <v>1</v>
      </c>
      <c r="G81" s="60">
        <v>371</v>
      </c>
      <c r="H81" s="56" t="s">
        <v>104</v>
      </c>
      <c r="I81" s="51">
        <v>3</v>
      </c>
    </row>
    <row r="82" spans="4:9" x14ac:dyDescent="0.3">
      <c r="D82" s="35">
        <v>356</v>
      </c>
      <c r="E82" s="44" t="s">
        <v>93</v>
      </c>
      <c r="F82" s="18">
        <v>1</v>
      </c>
      <c r="G82" s="47">
        <v>381</v>
      </c>
      <c r="H82" s="36" t="s">
        <v>107</v>
      </c>
      <c r="I82" s="23">
        <v>1</v>
      </c>
    </row>
    <row r="83" spans="4:9" x14ac:dyDescent="0.3">
      <c r="D83" s="35">
        <v>358</v>
      </c>
      <c r="E83" s="44" t="s">
        <v>174</v>
      </c>
      <c r="F83" s="18">
        <v>1</v>
      </c>
      <c r="G83" s="47">
        <v>415</v>
      </c>
      <c r="H83" s="36" t="s">
        <v>179</v>
      </c>
      <c r="I83" s="23">
        <v>1</v>
      </c>
    </row>
    <row r="84" spans="4:9" x14ac:dyDescent="0.3">
      <c r="D84" s="53">
        <v>359</v>
      </c>
      <c r="E84" s="54" t="s">
        <v>94</v>
      </c>
      <c r="F84" s="59">
        <v>5</v>
      </c>
      <c r="G84" s="47" t="s">
        <v>140</v>
      </c>
      <c r="H84" s="36" t="s">
        <v>141</v>
      </c>
      <c r="I84" s="23">
        <v>1</v>
      </c>
    </row>
    <row r="85" spans="4:9" x14ac:dyDescent="0.3">
      <c r="D85" s="35">
        <v>361</v>
      </c>
      <c r="E85" s="44" t="s">
        <v>175</v>
      </c>
      <c r="F85" s="18">
        <v>1</v>
      </c>
      <c r="G85" s="47">
        <v>443</v>
      </c>
      <c r="H85" s="36" t="s">
        <v>111</v>
      </c>
      <c r="I85" s="23">
        <v>1</v>
      </c>
    </row>
    <row r="86" spans="4:9" x14ac:dyDescent="0.3">
      <c r="D86" s="35">
        <v>364</v>
      </c>
      <c r="E86" s="44" t="s">
        <v>101</v>
      </c>
      <c r="F86" s="18">
        <v>1</v>
      </c>
      <c r="G86" s="47" t="s">
        <v>142</v>
      </c>
      <c r="H86" s="36" t="s">
        <v>143</v>
      </c>
      <c r="I86" s="23">
        <v>1</v>
      </c>
    </row>
    <row r="87" spans="4:9" x14ac:dyDescent="0.3">
      <c r="D87" s="53">
        <v>370</v>
      </c>
      <c r="E87" s="54" t="s">
        <v>176</v>
      </c>
      <c r="F87" s="59">
        <v>8</v>
      </c>
      <c r="G87" s="60">
        <v>477</v>
      </c>
      <c r="H87" s="56" t="s">
        <v>180</v>
      </c>
      <c r="I87" s="51">
        <v>2</v>
      </c>
    </row>
    <row r="88" spans="4:9" x14ac:dyDescent="0.3">
      <c r="D88" s="53">
        <v>371</v>
      </c>
      <c r="E88" s="54" t="s">
        <v>104</v>
      </c>
      <c r="F88" s="59">
        <v>24</v>
      </c>
      <c r="G88" s="47">
        <v>486</v>
      </c>
      <c r="H88" s="36" t="s">
        <v>198</v>
      </c>
      <c r="I88" s="23">
        <v>1</v>
      </c>
    </row>
    <row r="89" spans="4:9" x14ac:dyDescent="0.3">
      <c r="D89" s="35" t="s">
        <v>138</v>
      </c>
      <c r="E89" s="44" t="s">
        <v>139</v>
      </c>
      <c r="F89" s="18">
        <v>1</v>
      </c>
      <c r="G89" s="24" t="s">
        <v>10</v>
      </c>
      <c r="H89" s="14" t="s">
        <v>182</v>
      </c>
      <c r="I89" s="24">
        <v>124</v>
      </c>
    </row>
    <row r="90" spans="4:9" x14ac:dyDescent="0.3">
      <c r="D90" s="35">
        <v>381</v>
      </c>
      <c r="E90" s="44" t="s">
        <v>107</v>
      </c>
      <c r="F90" s="19">
        <v>1</v>
      </c>
    </row>
    <row r="91" spans="4:9" x14ac:dyDescent="0.3">
      <c r="D91" s="35">
        <v>394</v>
      </c>
      <c r="E91" s="44" t="s">
        <v>177</v>
      </c>
      <c r="F91" s="19">
        <v>1</v>
      </c>
    </row>
    <row r="92" spans="4:9" x14ac:dyDescent="0.3">
      <c r="D92" s="35">
        <v>401</v>
      </c>
      <c r="E92" s="44" t="s">
        <v>178</v>
      </c>
      <c r="F92" s="19">
        <v>1</v>
      </c>
    </row>
    <row r="93" spans="4:9" x14ac:dyDescent="0.3">
      <c r="D93" s="53">
        <v>415</v>
      </c>
      <c r="E93" s="54" t="s">
        <v>179</v>
      </c>
      <c r="F93" s="52">
        <v>3</v>
      </c>
    </row>
    <row r="94" spans="4:9" x14ac:dyDescent="0.3">
      <c r="D94" s="53">
        <v>442</v>
      </c>
      <c r="E94" s="54" t="s">
        <v>110</v>
      </c>
      <c r="F94" s="52">
        <v>2</v>
      </c>
    </row>
    <row r="95" spans="4:9" x14ac:dyDescent="0.3">
      <c r="D95" s="35" t="s">
        <v>114</v>
      </c>
      <c r="E95" s="44" t="s">
        <v>115</v>
      </c>
      <c r="F95" s="19">
        <v>1</v>
      </c>
    </row>
    <row r="96" spans="4:9" x14ac:dyDescent="0.3">
      <c r="D96" s="35">
        <v>477</v>
      </c>
      <c r="E96" s="44" t="s">
        <v>180</v>
      </c>
      <c r="F96" s="19">
        <v>1</v>
      </c>
    </row>
    <row r="97" spans="4:6" x14ac:dyDescent="0.3">
      <c r="D97" s="35">
        <v>483</v>
      </c>
      <c r="E97" s="44" t="s">
        <v>181</v>
      </c>
      <c r="F97" s="19">
        <v>1</v>
      </c>
    </row>
    <row r="98" spans="4:6" x14ac:dyDescent="0.3">
      <c r="D98" s="53">
        <v>494</v>
      </c>
      <c r="E98" s="54" t="s">
        <v>144</v>
      </c>
      <c r="F98" s="52">
        <v>5</v>
      </c>
    </row>
    <row r="99" spans="4:6" x14ac:dyDescent="0.3">
      <c r="D99" s="38" t="s">
        <v>10</v>
      </c>
      <c r="E99" s="8" t="s">
        <v>182</v>
      </c>
      <c r="F99" s="21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5"/>
  <sheetViews>
    <sheetView workbookViewId="0">
      <selection activeCell="E17" sqref="E17"/>
    </sheetView>
  </sheetViews>
  <sheetFormatPr baseColWidth="10" defaultRowHeight="14.4" x14ac:dyDescent="0.3"/>
  <cols>
    <col min="1" max="1" width="61.21875" customWidth="1"/>
    <col min="2" max="2" width="9.88671875" customWidth="1"/>
    <col min="5" max="5" width="75.5546875" customWidth="1"/>
    <col min="8" max="8" width="67.77734375" customWidth="1"/>
    <col min="9" max="9" width="12.21875" customWidth="1"/>
  </cols>
  <sheetData>
    <row r="2" spans="1:3" ht="18" x14ac:dyDescent="0.35">
      <c r="A2" s="1" t="s">
        <v>206</v>
      </c>
    </row>
    <row r="4" spans="1:3" x14ac:dyDescent="0.3">
      <c r="A4" s="15" t="s">
        <v>22</v>
      </c>
      <c r="B4" s="22" t="s">
        <v>23</v>
      </c>
      <c r="C4" s="17" t="s">
        <v>4</v>
      </c>
    </row>
    <row r="5" spans="1:3" x14ac:dyDescent="0.3">
      <c r="A5" s="6" t="s">
        <v>24</v>
      </c>
      <c r="B5" s="23">
        <v>1</v>
      </c>
      <c r="C5" s="19">
        <v>0</v>
      </c>
    </row>
    <row r="6" spans="1:3" x14ac:dyDescent="0.3">
      <c r="A6" s="6" t="s">
        <v>25</v>
      </c>
      <c r="B6" s="23">
        <v>1</v>
      </c>
      <c r="C6" s="19">
        <v>4</v>
      </c>
    </row>
    <row r="7" spans="1:3" x14ac:dyDescent="0.3">
      <c r="A7" s="6" t="s">
        <v>36</v>
      </c>
      <c r="B7" s="23">
        <v>0</v>
      </c>
      <c r="C7" s="19">
        <v>1</v>
      </c>
    </row>
    <row r="8" spans="1:3" x14ac:dyDescent="0.3">
      <c r="A8" s="50" t="s">
        <v>26</v>
      </c>
      <c r="B8" s="51">
        <v>10</v>
      </c>
      <c r="C8" s="52">
        <v>32</v>
      </c>
    </row>
    <row r="9" spans="1:3" x14ac:dyDescent="0.3">
      <c r="A9" s="6" t="s">
        <v>27</v>
      </c>
      <c r="B9" s="23">
        <v>1</v>
      </c>
      <c r="C9" s="19">
        <v>0</v>
      </c>
    </row>
    <row r="10" spans="1:3" x14ac:dyDescent="0.3">
      <c r="A10" s="50" t="s">
        <v>28</v>
      </c>
      <c r="B10" s="51">
        <v>26</v>
      </c>
      <c r="C10" s="52">
        <v>33</v>
      </c>
    </row>
    <row r="11" spans="1:3" x14ac:dyDescent="0.3">
      <c r="A11" s="6" t="s">
        <v>37</v>
      </c>
      <c r="B11" s="23">
        <v>0</v>
      </c>
      <c r="C11" s="19">
        <v>9</v>
      </c>
    </row>
    <row r="12" spans="1:3" x14ac:dyDescent="0.3">
      <c r="A12" s="6" t="s">
        <v>29</v>
      </c>
      <c r="B12" s="23">
        <v>1</v>
      </c>
      <c r="C12" s="19">
        <v>5</v>
      </c>
    </row>
    <row r="13" spans="1:3" x14ac:dyDescent="0.3">
      <c r="A13" s="50" t="s">
        <v>30</v>
      </c>
      <c r="B13" s="23">
        <v>2</v>
      </c>
      <c r="C13" s="52">
        <v>10</v>
      </c>
    </row>
    <row r="14" spans="1:3" x14ac:dyDescent="0.3">
      <c r="A14" s="50" t="s">
        <v>31</v>
      </c>
      <c r="B14" s="23">
        <v>2</v>
      </c>
      <c r="C14" s="52">
        <v>16</v>
      </c>
    </row>
    <row r="15" spans="1:3" x14ac:dyDescent="0.3">
      <c r="A15" s="50" t="s">
        <v>32</v>
      </c>
      <c r="B15" s="23">
        <v>5</v>
      </c>
      <c r="C15" s="52">
        <v>15</v>
      </c>
    </row>
    <row r="16" spans="1:3" x14ac:dyDescent="0.3">
      <c r="A16" s="6" t="s">
        <v>33</v>
      </c>
      <c r="B16" s="23">
        <v>2</v>
      </c>
      <c r="C16" s="19">
        <v>4</v>
      </c>
    </row>
    <row r="17" spans="1:3" x14ac:dyDescent="0.3">
      <c r="A17" s="6" t="s">
        <v>34</v>
      </c>
      <c r="B17" s="23">
        <v>1</v>
      </c>
      <c r="C17" s="19">
        <v>1</v>
      </c>
    </row>
    <row r="18" spans="1:3" x14ac:dyDescent="0.3">
      <c r="A18" s="6" t="s">
        <v>38</v>
      </c>
      <c r="B18" s="23">
        <v>0</v>
      </c>
      <c r="C18" s="19">
        <v>2</v>
      </c>
    </row>
    <row r="19" spans="1:3" x14ac:dyDescent="0.3">
      <c r="A19" s="10" t="s">
        <v>35</v>
      </c>
      <c r="B19" s="24">
        <v>52</v>
      </c>
      <c r="C19" s="21">
        <v>132</v>
      </c>
    </row>
    <row r="21" spans="1:3" ht="18" x14ac:dyDescent="0.35">
      <c r="A21" s="1" t="s">
        <v>205</v>
      </c>
    </row>
    <row r="23" spans="1:3" x14ac:dyDescent="0.3">
      <c r="A23" s="15" t="s">
        <v>22</v>
      </c>
      <c r="B23" s="22" t="s">
        <v>23</v>
      </c>
      <c r="C23" s="17" t="s">
        <v>4</v>
      </c>
    </row>
    <row r="24" spans="1:3" x14ac:dyDescent="0.3">
      <c r="A24" s="6" t="s">
        <v>24</v>
      </c>
      <c r="B24" s="25">
        <f>(B5/B$19)*100</f>
        <v>1.9230769230769231</v>
      </c>
      <c r="C24" s="25">
        <f>(C5/C$19)*100</f>
        <v>0</v>
      </c>
    </row>
    <row r="25" spans="1:3" x14ac:dyDescent="0.3">
      <c r="A25" s="6" t="s">
        <v>25</v>
      </c>
      <c r="B25" s="25">
        <f t="shared" ref="B25:C25" si="0">(B6/B$19)*100</f>
        <v>1.9230769230769231</v>
      </c>
      <c r="C25" s="25">
        <f t="shared" si="0"/>
        <v>3.0303030303030303</v>
      </c>
    </row>
    <row r="26" spans="1:3" x14ac:dyDescent="0.3">
      <c r="A26" s="6" t="s">
        <v>36</v>
      </c>
      <c r="B26" s="25">
        <f t="shared" ref="B26:C26" si="1">(B7/B$19)*100</f>
        <v>0</v>
      </c>
      <c r="C26" s="25">
        <f t="shared" si="1"/>
        <v>0.75757575757575757</v>
      </c>
    </row>
    <row r="27" spans="1:3" x14ac:dyDescent="0.3">
      <c r="A27" s="6" t="s">
        <v>26</v>
      </c>
      <c r="B27" s="25">
        <f t="shared" ref="B27:C27" si="2">(B8/B$19)*100</f>
        <v>19.230769230769234</v>
      </c>
      <c r="C27" s="25">
        <f t="shared" si="2"/>
        <v>24.242424242424242</v>
      </c>
    </row>
    <row r="28" spans="1:3" x14ac:dyDescent="0.3">
      <c r="A28" s="6" t="s">
        <v>27</v>
      </c>
      <c r="B28" s="25">
        <f t="shared" ref="B28:C28" si="3">(B9/B$19)*100</f>
        <v>1.9230769230769231</v>
      </c>
      <c r="C28" s="25">
        <f t="shared" si="3"/>
        <v>0</v>
      </c>
    </row>
    <row r="29" spans="1:3" x14ac:dyDescent="0.3">
      <c r="A29" s="6" t="s">
        <v>28</v>
      </c>
      <c r="B29" s="25">
        <f t="shared" ref="B29:C29" si="4">(B10/B$19)*100</f>
        <v>50</v>
      </c>
      <c r="C29" s="25">
        <f t="shared" si="4"/>
        <v>25</v>
      </c>
    </row>
    <row r="30" spans="1:3" x14ac:dyDescent="0.3">
      <c r="A30" s="6" t="s">
        <v>37</v>
      </c>
      <c r="B30" s="25">
        <f t="shared" ref="B30:C30" si="5">(B11/B$19)*100</f>
        <v>0</v>
      </c>
      <c r="C30" s="25">
        <f t="shared" si="5"/>
        <v>6.8181818181818175</v>
      </c>
    </row>
    <row r="31" spans="1:3" x14ac:dyDescent="0.3">
      <c r="A31" s="6" t="s">
        <v>29</v>
      </c>
      <c r="B31" s="25">
        <f t="shared" ref="B31:C31" si="6">(B12/B$19)*100</f>
        <v>1.9230769230769231</v>
      </c>
      <c r="C31" s="25">
        <f t="shared" si="6"/>
        <v>3.7878787878787881</v>
      </c>
    </row>
    <row r="32" spans="1:3" x14ac:dyDescent="0.3">
      <c r="A32" s="6" t="s">
        <v>30</v>
      </c>
      <c r="B32" s="25">
        <f t="shared" ref="B32:C32" si="7">(B13/B$19)*100</f>
        <v>3.8461538461538463</v>
      </c>
      <c r="C32" s="25">
        <f t="shared" si="7"/>
        <v>7.5757575757575761</v>
      </c>
    </row>
    <row r="33" spans="1:9" x14ac:dyDescent="0.3">
      <c r="A33" s="6" t="s">
        <v>31</v>
      </c>
      <c r="B33" s="25">
        <f t="shared" ref="B33:C33" si="8">(B14/B$19)*100</f>
        <v>3.8461538461538463</v>
      </c>
      <c r="C33" s="25">
        <f t="shared" si="8"/>
        <v>12.121212121212121</v>
      </c>
    </row>
    <row r="34" spans="1:9" x14ac:dyDescent="0.3">
      <c r="A34" s="6" t="s">
        <v>32</v>
      </c>
      <c r="B34" s="25">
        <f t="shared" ref="B34:C34" si="9">(B15/B$19)*100</f>
        <v>9.6153846153846168</v>
      </c>
      <c r="C34" s="25">
        <f t="shared" si="9"/>
        <v>11.363636363636363</v>
      </c>
    </row>
    <row r="35" spans="1:9" x14ac:dyDescent="0.3">
      <c r="A35" s="6" t="s">
        <v>33</v>
      </c>
      <c r="B35" s="25">
        <f t="shared" ref="B35:C35" si="10">(B16/B$19)*100</f>
        <v>3.8461538461538463</v>
      </c>
      <c r="C35" s="25">
        <f t="shared" si="10"/>
        <v>3.0303030303030303</v>
      </c>
    </row>
    <row r="36" spans="1:9" x14ac:dyDescent="0.3">
      <c r="A36" s="6" t="s">
        <v>34</v>
      </c>
      <c r="B36" s="25">
        <f t="shared" ref="B36:C36" si="11">(B17/B$19)*100</f>
        <v>1.9230769230769231</v>
      </c>
      <c r="C36" s="25">
        <f t="shared" si="11"/>
        <v>0.75757575757575757</v>
      </c>
    </row>
    <row r="37" spans="1:9" x14ac:dyDescent="0.3">
      <c r="A37" s="6" t="s">
        <v>38</v>
      </c>
      <c r="B37" s="25">
        <f t="shared" ref="B37:C37" si="12">(B18/B$19)*100</f>
        <v>0</v>
      </c>
      <c r="C37" s="25">
        <f t="shared" si="12"/>
        <v>1.5151515151515151</v>
      </c>
    </row>
    <row r="38" spans="1:9" x14ac:dyDescent="0.3">
      <c r="A38" s="10" t="s">
        <v>35</v>
      </c>
      <c r="B38" s="34">
        <f>(B19/B$19)*100</f>
        <v>100</v>
      </c>
      <c r="C38" s="34">
        <f>(C19/C$19)*100</f>
        <v>100</v>
      </c>
    </row>
    <row r="40" spans="1:9" x14ac:dyDescent="0.3">
      <c r="D40" s="8" t="s">
        <v>121</v>
      </c>
      <c r="E40" s="14" t="s">
        <v>122</v>
      </c>
      <c r="F40" s="8" t="s">
        <v>4</v>
      </c>
      <c r="G40" s="8" t="s">
        <v>121</v>
      </c>
      <c r="H40" s="14" t="s">
        <v>122</v>
      </c>
      <c r="I40" s="46" t="s">
        <v>0</v>
      </c>
    </row>
    <row r="41" spans="1:9" x14ac:dyDescent="0.3">
      <c r="D41" s="51" t="s">
        <v>39</v>
      </c>
      <c r="E41" s="56" t="s">
        <v>40</v>
      </c>
      <c r="F41" s="51">
        <v>3</v>
      </c>
      <c r="G41" s="35" t="s">
        <v>123</v>
      </c>
      <c r="H41" s="44" t="s">
        <v>124</v>
      </c>
      <c r="I41" s="19">
        <v>1</v>
      </c>
    </row>
    <row r="42" spans="1:9" x14ac:dyDescent="0.3">
      <c r="D42" s="23" t="s">
        <v>41</v>
      </c>
      <c r="E42" s="36" t="s">
        <v>42</v>
      </c>
      <c r="F42" s="23">
        <v>1</v>
      </c>
      <c r="G42" s="35" t="s">
        <v>125</v>
      </c>
      <c r="H42" s="44" t="s">
        <v>126</v>
      </c>
      <c r="I42" s="19">
        <v>1</v>
      </c>
    </row>
    <row r="43" spans="1:9" x14ac:dyDescent="0.3">
      <c r="D43" s="23">
        <v>158</v>
      </c>
      <c r="E43" s="36" t="s">
        <v>43</v>
      </c>
      <c r="F43" s="23">
        <v>1</v>
      </c>
      <c r="G43" s="35">
        <v>148</v>
      </c>
      <c r="H43" s="44" t="s">
        <v>127</v>
      </c>
      <c r="I43" s="19">
        <v>1</v>
      </c>
    </row>
    <row r="44" spans="1:9" x14ac:dyDescent="0.3">
      <c r="D44" s="51" t="s">
        <v>44</v>
      </c>
      <c r="E44" s="56" t="s">
        <v>45</v>
      </c>
      <c r="F44" s="51">
        <v>3</v>
      </c>
      <c r="G44" s="53">
        <v>158</v>
      </c>
      <c r="H44" s="54" t="s">
        <v>43</v>
      </c>
      <c r="I44" s="52">
        <v>2</v>
      </c>
    </row>
    <row r="45" spans="1:9" x14ac:dyDescent="0.3">
      <c r="D45" s="51">
        <v>160</v>
      </c>
      <c r="E45" s="56" t="s">
        <v>46</v>
      </c>
      <c r="F45" s="51">
        <v>4</v>
      </c>
      <c r="G45" s="35">
        <v>162</v>
      </c>
      <c r="H45" s="44" t="s">
        <v>47</v>
      </c>
      <c r="I45" s="19">
        <v>1</v>
      </c>
    </row>
    <row r="46" spans="1:9" x14ac:dyDescent="0.3">
      <c r="D46" s="51">
        <v>162</v>
      </c>
      <c r="E46" s="56" t="s">
        <v>47</v>
      </c>
      <c r="F46" s="51">
        <v>3</v>
      </c>
      <c r="G46" s="53">
        <v>167</v>
      </c>
      <c r="H46" s="54" t="s">
        <v>51</v>
      </c>
      <c r="I46" s="52">
        <v>5</v>
      </c>
    </row>
    <row r="47" spans="1:9" x14ac:dyDescent="0.3">
      <c r="D47" s="51">
        <v>163</v>
      </c>
      <c r="E47" s="56" t="s">
        <v>48</v>
      </c>
      <c r="F47" s="51">
        <v>2</v>
      </c>
      <c r="G47" s="35">
        <v>171</v>
      </c>
      <c r="H47" s="44" t="s">
        <v>128</v>
      </c>
      <c r="I47" s="19">
        <v>1</v>
      </c>
    </row>
    <row r="48" spans="1:9" x14ac:dyDescent="0.3">
      <c r="D48" s="23" t="s">
        <v>49</v>
      </c>
      <c r="E48" s="36" t="s">
        <v>50</v>
      </c>
      <c r="F48" s="23">
        <v>1</v>
      </c>
      <c r="G48" s="53" t="s">
        <v>54</v>
      </c>
      <c r="H48" s="55" t="s">
        <v>55</v>
      </c>
      <c r="I48" s="52">
        <v>5</v>
      </c>
    </row>
    <row r="49" spans="4:9" x14ac:dyDescent="0.3">
      <c r="D49" s="51">
        <v>167</v>
      </c>
      <c r="E49" s="56" t="s">
        <v>51</v>
      </c>
      <c r="F49" s="51">
        <v>17</v>
      </c>
      <c r="G49" s="53" t="s">
        <v>56</v>
      </c>
      <c r="H49" s="55" t="s">
        <v>57</v>
      </c>
      <c r="I49" s="52">
        <v>9</v>
      </c>
    </row>
    <row r="50" spans="4:9" x14ac:dyDescent="0.3">
      <c r="D50" s="23" t="s">
        <v>52</v>
      </c>
      <c r="E50" s="36" t="s">
        <v>53</v>
      </c>
      <c r="F50" s="23">
        <v>1</v>
      </c>
      <c r="G50" s="35">
        <v>219</v>
      </c>
      <c r="H50" s="44" t="s">
        <v>60</v>
      </c>
      <c r="I50" s="19">
        <v>1</v>
      </c>
    </row>
    <row r="51" spans="4:9" x14ac:dyDescent="0.3">
      <c r="D51" s="23" t="s">
        <v>54</v>
      </c>
      <c r="E51" s="37" t="s">
        <v>55</v>
      </c>
      <c r="F51" s="23">
        <v>1</v>
      </c>
      <c r="G51" s="35">
        <v>220</v>
      </c>
      <c r="H51" s="44" t="s">
        <v>129</v>
      </c>
      <c r="I51" s="19">
        <v>1</v>
      </c>
    </row>
    <row r="52" spans="4:9" x14ac:dyDescent="0.3">
      <c r="D52" s="51" t="s">
        <v>56</v>
      </c>
      <c r="E52" s="57" t="s">
        <v>57</v>
      </c>
      <c r="F52" s="51">
        <v>5</v>
      </c>
      <c r="G52" s="35" t="s">
        <v>61</v>
      </c>
      <c r="H52" s="45" t="s">
        <v>64</v>
      </c>
      <c r="I52" s="19">
        <v>1</v>
      </c>
    </row>
    <row r="53" spans="4:9" x14ac:dyDescent="0.3">
      <c r="D53" s="51" t="s">
        <v>58</v>
      </c>
      <c r="E53" s="56" t="s">
        <v>59</v>
      </c>
      <c r="F53" s="51">
        <v>5</v>
      </c>
      <c r="G53" s="53">
        <v>222</v>
      </c>
      <c r="H53" s="54" t="s">
        <v>130</v>
      </c>
      <c r="I53" s="52">
        <v>2</v>
      </c>
    </row>
    <row r="54" spans="4:9" x14ac:dyDescent="0.3">
      <c r="D54" s="23">
        <v>219</v>
      </c>
      <c r="E54" s="36" t="s">
        <v>60</v>
      </c>
      <c r="F54" s="23">
        <v>1</v>
      </c>
      <c r="G54" s="53">
        <v>224</v>
      </c>
      <c r="H54" s="54" t="s">
        <v>66</v>
      </c>
      <c r="I54" s="52">
        <v>2</v>
      </c>
    </row>
    <row r="55" spans="4:9" x14ac:dyDescent="0.3">
      <c r="D55" s="23" t="s">
        <v>61</v>
      </c>
      <c r="E55" s="36" t="s">
        <v>62</v>
      </c>
      <c r="F55" s="23">
        <v>1</v>
      </c>
      <c r="G55" s="53">
        <v>227</v>
      </c>
      <c r="H55" s="54" t="s">
        <v>131</v>
      </c>
      <c r="I55" s="52">
        <v>3</v>
      </c>
    </row>
    <row r="56" spans="4:9" x14ac:dyDescent="0.3">
      <c r="D56" s="23" t="s">
        <v>63</v>
      </c>
      <c r="E56" s="37" t="s">
        <v>64</v>
      </c>
      <c r="F56" s="23">
        <v>1</v>
      </c>
      <c r="G56" s="35">
        <v>229</v>
      </c>
      <c r="H56" s="44" t="s">
        <v>132</v>
      </c>
      <c r="I56" s="19">
        <v>1</v>
      </c>
    </row>
    <row r="57" spans="4:9" x14ac:dyDescent="0.3">
      <c r="D57" s="23">
        <v>223</v>
      </c>
      <c r="E57" s="36" t="s">
        <v>65</v>
      </c>
      <c r="F57" s="23">
        <v>1</v>
      </c>
      <c r="G57" s="35">
        <v>231</v>
      </c>
      <c r="H57" s="44" t="s">
        <v>133</v>
      </c>
      <c r="I57" s="19">
        <v>1</v>
      </c>
    </row>
    <row r="58" spans="4:9" x14ac:dyDescent="0.3">
      <c r="D58" s="51">
        <v>224</v>
      </c>
      <c r="E58" s="56" t="s">
        <v>66</v>
      </c>
      <c r="F58" s="51">
        <v>7</v>
      </c>
      <c r="G58" s="35">
        <v>309</v>
      </c>
      <c r="H58" s="44" t="s">
        <v>82</v>
      </c>
      <c r="I58" s="19">
        <v>1</v>
      </c>
    </row>
    <row r="59" spans="4:9" x14ac:dyDescent="0.3">
      <c r="D59" s="51" t="s">
        <v>67</v>
      </c>
      <c r="E59" s="56" t="s">
        <v>68</v>
      </c>
      <c r="F59" s="51">
        <v>5</v>
      </c>
      <c r="G59" s="35">
        <v>339</v>
      </c>
      <c r="H59" s="44" t="s">
        <v>86</v>
      </c>
      <c r="I59" s="19">
        <v>1</v>
      </c>
    </row>
    <row r="60" spans="4:9" x14ac:dyDescent="0.3">
      <c r="D60" s="23">
        <v>225</v>
      </c>
      <c r="E60" s="36" t="s">
        <v>69</v>
      </c>
      <c r="F60" s="23">
        <v>1</v>
      </c>
      <c r="G60" s="35">
        <v>340</v>
      </c>
      <c r="H60" s="44" t="s">
        <v>87</v>
      </c>
      <c r="I60" s="19">
        <v>1</v>
      </c>
    </row>
    <row r="61" spans="4:9" x14ac:dyDescent="0.3">
      <c r="D61" s="51" t="s">
        <v>70</v>
      </c>
      <c r="E61" s="56" t="s">
        <v>71</v>
      </c>
      <c r="F61" s="51">
        <v>3</v>
      </c>
      <c r="G61" s="35">
        <v>359</v>
      </c>
      <c r="H61" s="44" t="s">
        <v>96</v>
      </c>
      <c r="I61" s="19">
        <v>1</v>
      </c>
    </row>
    <row r="62" spans="4:9" x14ac:dyDescent="0.3">
      <c r="D62" s="23" t="s">
        <v>72</v>
      </c>
      <c r="E62" s="36" t="s">
        <v>73</v>
      </c>
      <c r="F62" s="23">
        <v>1</v>
      </c>
      <c r="G62" s="35">
        <v>360</v>
      </c>
      <c r="H62" s="44" t="s">
        <v>134</v>
      </c>
      <c r="I62" s="19">
        <v>1</v>
      </c>
    </row>
    <row r="63" spans="4:9" x14ac:dyDescent="0.3">
      <c r="D63" s="23">
        <v>230</v>
      </c>
      <c r="E63" s="36" t="s">
        <v>74</v>
      </c>
      <c r="F63" s="23">
        <v>1</v>
      </c>
      <c r="G63" s="35" t="s">
        <v>135</v>
      </c>
      <c r="H63" s="44" t="s">
        <v>136</v>
      </c>
      <c r="I63" s="19">
        <v>1</v>
      </c>
    </row>
    <row r="64" spans="4:9" x14ac:dyDescent="0.3">
      <c r="D64" s="23">
        <v>267</v>
      </c>
      <c r="E64" s="36" t="s">
        <v>75</v>
      </c>
      <c r="F64" s="23">
        <v>1</v>
      </c>
      <c r="G64" s="35">
        <v>374</v>
      </c>
      <c r="H64" s="44" t="s">
        <v>137</v>
      </c>
      <c r="I64" s="19">
        <v>1</v>
      </c>
    </row>
    <row r="65" spans="4:9" x14ac:dyDescent="0.3">
      <c r="D65" s="51" t="s">
        <v>76</v>
      </c>
      <c r="E65" s="56" t="s">
        <v>77</v>
      </c>
      <c r="F65" s="51">
        <v>2</v>
      </c>
      <c r="G65" s="35" t="s">
        <v>138</v>
      </c>
      <c r="H65" s="44" t="s">
        <v>139</v>
      </c>
      <c r="I65" s="19">
        <v>1</v>
      </c>
    </row>
    <row r="66" spans="4:9" x14ac:dyDescent="0.3">
      <c r="D66" s="51">
        <v>270</v>
      </c>
      <c r="E66" s="56" t="s">
        <v>78</v>
      </c>
      <c r="F66" s="51">
        <v>3</v>
      </c>
      <c r="G66" s="35">
        <v>381</v>
      </c>
      <c r="H66" s="44" t="s">
        <v>107</v>
      </c>
      <c r="I66" s="19">
        <v>1</v>
      </c>
    </row>
    <row r="67" spans="4:9" x14ac:dyDescent="0.3">
      <c r="D67" s="51" t="s">
        <v>79</v>
      </c>
      <c r="E67" s="56" t="s">
        <v>80</v>
      </c>
      <c r="F67" s="51">
        <v>3</v>
      </c>
      <c r="G67" s="35" t="s">
        <v>108</v>
      </c>
      <c r="H67" s="44" t="s">
        <v>109</v>
      </c>
      <c r="I67" s="19">
        <v>1</v>
      </c>
    </row>
    <row r="68" spans="4:9" x14ac:dyDescent="0.3">
      <c r="D68" s="51">
        <v>308</v>
      </c>
      <c r="E68" s="56" t="s">
        <v>81</v>
      </c>
      <c r="F68" s="51">
        <v>2</v>
      </c>
      <c r="G68" s="35" t="s">
        <v>140</v>
      </c>
      <c r="H68" s="44" t="s">
        <v>141</v>
      </c>
      <c r="I68" s="19">
        <v>1</v>
      </c>
    </row>
    <row r="69" spans="4:9" x14ac:dyDescent="0.3">
      <c r="D69" s="23">
        <v>309</v>
      </c>
      <c r="E69" s="36" t="s">
        <v>82</v>
      </c>
      <c r="F69" s="23">
        <v>1</v>
      </c>
      <c r="G69" s="35" t="s">
        <v>142</v>
      </c>
      <c r="H69" s="44" t="s">
        <v>143</v>
      </c>
      <c r="I69" s="19">
        <v>1</v>
      </c>
    </row>
    <row r="70" spans="4:9" x14ac:dyDescent="0.3">
      <c r="D70" s="23" t="s">
        <v>83</v>
      </c>
      <c r="E70" s="36" t="s">
        <v>84</v>
      </c>
      <c r="F70" s="23">
        <v>1</v>
      </c>
      <c r="G70" s="35" t="s">
        <v>116</v>
      </c>
      <c r="H70" s="44" t="s">
        <v>117</v>
      </c>
      <c r="I70" s="19">
        <v>1</v>
      </c>
    </row>
    <row r="71" spans="4:9" x14ac:dyDescent="0.3">
      <c r="D71" s="23">
        <v>315</v>
      </c>
      <c r="E71" s="36" t="s">
        <v>85</v>
      </c>
      <c r="F71" s="23">
        <v>1</v>
      </c>
      <c r="G71" s="35">
        <v>494</v>
      </c>
      <c r="H71" s="44" t="s">
        <v>144</v>
      </c>
      <c r="I71" s="19">
        <v>1</v>
      </c>
    </row>
    <row r="72" spans="4:9" x14ac:dyDescent="0.3">
      <c r="D72" s="51">
        <v>339</v>
      </c>
      <c r="E72" s="56" t="s">
        <v>86</v>
      </c>
      <c r="F72" s="51">
        <v>5</v>
      </c>
      <c r="G72" s="24" t="s">
        <v>10</v>
      </c>
      <c r="H72" s="14" t="s">
        <v>145</v>
      </c>
      <c r="I72" s="24">
        <v>52</v>
      </c>
    </row>
    <row r="73" spans="4:9" x14ac:dyDescent="0.3">
      <c r="D73" s="23">
        <v>340</v>
      </c>
      <c r="E73" s="36" t="s">
        <v>87</v>
      </c>
      <c r="F73" s="23">
        <v>1</v>
      </c>
    </row>
    <row r="74" spans="4:9" x14ac:dyDescent="0.3">
      <c r="D74" s="51" t="s">
        <v>88</v>
      </c>
      <c r="E74" s="56" t="s">
        <v>89</v>
      </c>
      <c r="F74" s="51">
        <v>2</v>
      </c>
    </row>
    <row r="75" spans="4:9" x14ac:dyDescent="0.3">
      <c r="D75" s="23">
        <v>341</v>
      </c>
      <c r="E75" s="36" t="s">
        <v>90</v>
      </c>
      <c r="F75" s="23">
        <v>1</v>
      </c>
    </row>
    <row r="76" spans="4:9" x14ac:dyDescent="0.3">
      <c r="D76" s="23" t="s">
        <v>91</v>
      </c>
      <c r="E76" s="36" t="s">
        <v>92</v>
      </c>
      <c r="F76" s="23">
        <v>1</v>
      </c>
    </row>
    <row r="77" spans="4:9" x14ac:dyDescent="0.3">
      <c r="D77" s="51">
        <v>356</v>
      </c>
      <c r="E77" s="56" t="s">
        <v>93</v>
      </c>
      <c r="F77" s="51">
        <v>6</v>
      </c>
    </row>
    <row r="78" spans="4:9" x14ac:dyDescent="0.3">
      <c r="D78" s="51">
        <v>359</v>
      </c>
      <c r="E78" s="56" t="s">
        <v>94</v>
      </c>
      <c r="F78" s="51">
        <v>3</v>
      </c>
    </row>
    <row r="79" spans="4:9" x14ac:dyDescent="0.3">
      <c r="D79" s="51" t="s">
        <v>95</v>
      </c>
      <c r="E79" s="56" t="s">
        <v>96</v>
      </c>
      <c r="F79" s="51">
        <v>2</v>
      </c>
    </row>
    <row r="80" spans="4:9" x14ac:dyDescent="0.3">
      <c r="D80" s="23" t="s">
        <v>97</v>
      </c>
      <c r="E80" s="36" t="s">
        <v>98</v>
      </c>
      <c r="F80" s="23">
        <v>1</v>
      </c>
    </row>
    <row r="81" spans="4:6" x14ac:dyDescent="0.3">
      <c r="D81" s="23" t="s">
        <v>99</v>
      </c>
      <c r="E81" s="36" t="s">
        <v>100</v>
      </c>
      <c r="F81" s="23">
        <v>1</v>
      </c>
    </row>
    <row r="82" spans="4:6" x14ac:dyDescent="0.3">
      <c r="D82" s="23">
        <v>364</v>
      </c>
      <c r="E82" s="36" t="s">
        <v>101</v>
      </c>
      <c r="F82" s="23">
        <v>1</v>
      </c>
    </row>
    <row r="83" spans="4:6" x14ac:dyDescent="0.3">
      <c r="D83" s="51" t="s">
        <v>102</v>
      </c>
      <c r="E83" s="56" t="s">
        <v>103</v>
      </c>
      <c r="F83" s="51">
        <v>2</v>
      </c>
    </row>
    <row r="84" spans="4:6" x14ac:dyDescent="0.3">
      <c r="D84" s="23">
        <v>371</v>
      </c>
      <c r="E84" s="36" t="s">
        <v>104</v>
      </c>
      <c r="F84" s="23">
        <v>1</v>
      </c>
    </row>
    <row r="85" spans="4:6" x14ac:dyDescent="0.3">
      <c r="D85" s="23" t="s">
        <v>105</v>
      </c>
      <c r="E85" s="36" t="s">
        <v>106</v>
      </c>
      <c r="F85" s="23">
        <v>1</v>
      </c>
    </row>
    <row r="86" spans="4:6" x14ac:dyDescent="0.3">
      <c r="D86" s="51">
        <v>381</v>
      </c>
      <c r="E86" s="56" t="s">
        <v>107</v>
      </c>
      <c r="F86" s="51">
        <v>5</v>
      </c>
    </row>
    <row r="87" spans="4:6" x14ac:dyDescent="0.3">
      <c r="D87" s="51" t="s">
        <v>108</v>
      </c>
      <c r="E87" s="56" t="s">
        <v>109</v>
      </c>
      <c r="F87" s="51">
        <v>8</v>
      </c>
    </row>
    <row r="88" spans="4:6" x14ac:dyDescent="0.3">
      <c r="D88" s="23">
        <v>442</v>
      </c>
      <c r="E88" s="36" t="s">
        <v>110</v>
      </c>
      <c r="F88" s="23">
        <v>1</v>
      </c>
    </row>
    <row r="89" spans="4:6" x14ac:dyDescent="0.3">
      <c r="D89" s="23">
        <v>443</v>
      </c>
      <c r="E89" s="36" t="s">
        <v>111</v>
      </c>
      <c r="F89" s="23">
        <v>1</v>
      </c>
    </row>
    <row r="90" spans="4:6" x14ac:dyDescent="0.3">
      <c r="D90" s="23" t="s">
        <v>112</v>
      </c>
      <c r="E90" s="36" t="s">
        <v>113</v>
      </c>
      <c r="F90" s="23">
        <v>1</v>
      </c>
    </row>
    <row r="91" spans="4:6" x14ac:dyDescent="0.3">
      <c r="D91" s="23" t="s">
        <v>114</v>
      </c>
      <c r="E91" s="36" t="s">
        <v>115</v>
      </c>
      <c r="F91" s="23">
        <v>1</v>
      </c>
    </row>
    <row r="92" spans="4:6" x14ac:dyDescent="0.3">
      <c r="D92" s="23" t="s">
        <v>116</v>
      </c>
      <c r="E92" s="36" t="s">
        <v>117</v>
      </c>
      <c r="F92" s="23">
        <v>1</v>
      </c>
    </row>
    <row r="93" spans="4:6" x14ac:dyDescent="0.3">
      <c r="D93" s="51" t="s">
        <v>118</v>
      </c>
      <c r="E93" s="56" t="s">
        <v>119</v>
      </c>
      <c r="F93" s="51">
        <v>2</v>
      </c>
    </row>
    <row r="94" spans="4:6" x14ac:dyDescent="0.3">
      <c r="D94" s="23">
        <v>479</v>
      </c>
      <c r="E94" s="36" t="s">
        <v>120</v>
      </c>
      <c r="F94" s="23">
        <v>1</v>
      </c>
    </row>
    <row r="95" spans="4:6" x14ac:dyDescent="0.3">
      <c r="D95" s="24" t="s">
        <v>10</v>
      </c>
      <c r="E95" s="14" t="s">
        <v>145</v>
      </c>
      <c r="F95" s="24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tabSelected="1" workbookViewId="0">
      <selection activeCell="M6" sqref="M6"/>
    </sheetView>
  </sheetViews>
  <sheetFormatPr baseColWidth="10" defaultRowHeight="14.4" x14ac:dyDescent="0.3"/>
  <cols>
    <col min="1" max="1" width="20.6640625" customWidth="1"/>
  </cols>
  <sheetData>
    <row r="2" spans="1:9" ht="18" x14ac:dyDescent="0.35">
      <c r="A2" s="1" t="s">
        <v>5</v>
      </c>
    </row>
    <row r="4" spans="1:9" x14ac:dyDescent="0.3">
      <c r="A4" s="68" t="s">
        <v>6</v>
      </c>
      <c r="B4" s="65" t="s">
        <v>0</v>
      </c>
      <c r="C4" s="66"/>
      <c r="D4" s="66"/>
      <c r="E4" s="67"/>
      <c r="F4" s="65" t="s">
        <v>4</v>
      </c>
      <c r="G4" s="66"/>
      <c r="H4" s="66"/>
      <c r="I4" s="67"/>
    </row>
    <row r="5" spans="1:9" x14ac:dyDescent="0.3">
      <c r="A5" s="69"/>
      <c r="B5" s="8" t="s">
        <v>1</v>
      </c>
      <c r="C5" s="4" t="s">
        <v>2</v>
      </c>
      <c r="D5" s="8" t="s">
        <v>3</v>
      </c>
      <c r="E5" s="4" t="s">
        <v>10</v>
      </c>
      <c r="F5" s="8" t="s">
        <v>1</v>
      </c>
      <c r="G5" s="4" t="s">
        <v>2</v>
      </c>
      <c r="H5" s="8" t="s">
        <v>3</v>
      </c>
      <c r="I5" s="5" t="s">
        <v>10</v>
      </c>
    </row>
    <row r="6" spans="1:9" x14ac:dyDescent="0.3">
      <c r="A6" s="6" t="s">
        <v>7</v>
      </c>
      <c r="B6" s="9">
        <v>151</v>
      </c>
      <c r="C6" s="3">
        <v>372</v>
      </c>
      <c r="D6" s="9">
        <v>2882</v>
      </c>
      <c r="E6" s="3">
        <v>3405</v>
      </c>
      <c r="F6" s="9">
        <v>247</v>
      </c>
      <c r="G6" s="3">
        <v>591</v>
      </c>
      <c r="H6" s="9">
        <v>2900</v>
      </c>
      <c r="I6" s="7">
        <v>3738</v>
      </c>
    </row>
    <row r="7" spans="1:9" x14ac:dyDescent="0.3">
      <c r="A7" s="6" t="s">
        <v>8</v>
      </c>
      <c r="B7" s="9">
        <v>0</v>
      </c>
      <c r="C7" s="3">
        <v>508</v>
      </c>
      <c r="D7" s="9">
        <v>1667</v>
      </c>
      <c r="E7" s="3">
        <v>2175</v>
      </c>
      <c r="F7" s="9">
        <v>3</v>
      </c>
      <c r="G7" s="3">
        <v>1307</v>
      </c>
      <c r="H7" s="9">
        <v>402</v>
      </c>
      <c r="I7" s="7">
        <v>1712</v>
      </c>
    </row>
    <row r="8" spans="1:9" x14ac:dyDescent="0.3">
      <c r="A8" s="6" t="s">
        <v>9</v>
      </c>
      <c r="B8" s="9">
        <v>17432</v>
      </c>
      <c r="C8" s="3">
        <v>0</v>
      </c>
      <c r="D8" s="9">
        <v>1</v>
      </c>
      <c r="E8" s="3">
        <v>17433</v>
      </c>
      <c r="F8" s="9">
        <v>23115</v>
      </c>
      <c r="G8" s="3">
        <v>0</v>
      </c>
      <c r="H8" s="9">
        <v>0</v>
      </c>
      <c r="I8" s="7">
        <v>23115</v>
      </c>
    </row>
    <row r="9" spans="1:9" x14ac:dyDescent="0.3">
      <c r="A9" s="10" t="s">
        <v>11</v>
      </c>
      <c r="B9" s="11">
        <v>17583</v>
      </c>
      <c r="C9" s="12">
        <v>880</v>
      </c>
      <c r="D9" s="11">
        <v>4550</v>
      </c>
      <c r="E9" s="12">
        <v>23013</v>
      </c>
      <c r="F9" s="11">
        <v>23365</v>
      </c>
      <c r="G9" s="12">
        <v>1898</v>
      </c>
      <c r="H9" s="11">
        <v>3302</v>
      </c>
      <c r="I9" s="13">
        <v>28565</v>
      </c>
    </row>
    <row r="11" spans="1:9" ht="18" x14ac:dyDescent="0.35">
      <c r="A11" s="1" t="s">
        <v>12</v>
      </c>
    </row>
    <row r="13" spans="1:9" x14ac:dyDescent="0.3">
      <c r="A13" s="68" t="s">
        <v>6</v>
      </c>
      <c r="B13" s="65" t="s">
        <v>0</v>
      </c>
      <c r="C13" s="66"/>
      <c r="D13" s="66"/>
      <c r="E13" s="67"/>
      <c r="F13" s="65" t="s">
        <v>4</v>
      </c>
      <c r="G13" s="66"/>
      <c r="H13" s="66"/>
      <c r="I13" s="67"/>
    </row>
    <row r="14" spans="1:9" x14ac:dyDescent="0.3">
      <c r="A14" s="69"/>
      <c r="B14" s="8" t="s">
        <v>1</v>
      </c>
      <c r="C14" s="4" t="s">
        <v>2</v>
      </c>
      <c r="D14" s="8" t="s">
        <v>3</v>
      </c>
      <c r="E14" s="4" t="s">
        <v>10</v>
      </c>
      <c r="F14" s="8" t="s">
        <v>1</v>
      </c>
      <c r="G14" s="4" t="s">
        <v>2</v>
      </c>
      <c r="H14" s="8" t="s">
        <v>3</v>
      </c>
      <c r="I14" s="5" t="s">
        <v>10</v>
      </c>
    </row>
    <row r="15" spans="1:9" x14ac:dyDescent="0.3">
      <c r="A15" s="6" t="s">
        <v>7</v>
      </c>
      <c r="B15" s="9">
        <f>(B6/$E6)*100</f>
        <v>4.4346549192364169</v>
      </c>
      <c r="C15" s="9">
        <f t="shared" ref="C15:E15" si="0">(C6/$E6)*100</f>
        <v>10.92511013215859</v>
      </c>
      <c r="D15" s="9">
        <f t="shared" si="0"/>
        <v>84.640234948604999</v>
      </c>
      <c r="E15" s="9">
        <f t="shared" si="0"/>
        <v>100</v>
      </c>
      <c r="F15" s="9">
        <f>(F6/$I6)*100</f>
        <v>6.6078116639914395</v>
      </c>
      <c r="G15" s="9">
        <f t="shared" ref="G15:I15" si="1">(G6/$I6)*100</f>
        <v>15.810593900481539</v>
      </c>
      <c r="H15" s="9">
        <f t="shared" si="1"/>
        <v>77.581594435527023</v>
      </c>
      <c r="I15" s="9">
        <f t="shared" si="1"/>
        <v>100</v>
      </c>
    </row>
    <row r="16" spans="1:9" x14ac:dyDescent="0.3">
      <c r="A16" s="6" t="s">
        <v>8</v>
      </c>
      <c r="B16" s="9">
        <f t="shared" ref="B16:E16" si="2">(B7/$E7)*100</f>
        <v>0</v>
      </c>
      <c r="C16" s="9">
        <f t="shared" si="2"/>
        <v>23.356321839080461</v>
      </c>
      <c r="D16" s="9">
        <f t="shared" si="2"/>
        <v>76.643678160919535</v>
      </c>
      <c r="E16" s="9">
        <f t="shared" si="2"/>
        <v>100</v>
      </c>
      <c r="F16" s="9">
        <f t="shared" ref="F16:I16" si="3">(F7/$I7)*100</f>
        <v>0.17523364485981308</v>
      </c>
      <c r="G16" s="9">
        <f t="shared" si="3"/>
        <v>76.34345794392523</v>
      </c>
      <c r="H16" s="9">
        <f t="shared" si="3"/>
        <v>23.481308411214954</v>
      </c>
      <c r="I16" s="9">
        <f t="shared" si="3"/>
        <v>100</v>
      </c>
    </row>
    <row r="17" spans="1:9" x14ac:dyDescent="0.3">
      <c r="A17" s="6" t="s">
        <v>9</v>
      </c>
      <c r="B17" s="9">
        <f t="shared" ref="B17:E17" si="4">(B8/$E8)*100</f>
        <v>99.994263752653012</v>
      </c>
      <c r="C17" s="9">
        <f t="shared" si="4"/>
        <v>0</v>
      </c>
      <c r="D17" s="9">
        <f t="shared" si="4"/>
        <v>5.7362473469856016E-3</v>
      </c>
      <c r="E17" s="9">
        <f t="shared" si="4"/>
        <v>100</v>
      </c>
      <c r="F17" s="9">
        <f t="shared" ref="F17:I17" si="5">(F8/$I8)*100</f>
        <v>100</v>
      </c>
      <c r="G17" s="9">
        <f t="shared" si="5"/>
        <v>0</v>
      </c>
      <c r="H17" s="9">
        <f t="shared" si="5"/>
        <v>0</v>
      </c>
      <c r="I17" s="9">
        <f t="shared" si="5"/>
        <v>100</v>
      </c>
    </row>
    <row r="18" spans="1:9" x14ac:dyDescent="0.3">
      <c r="A18" s="10" t="s">
        <v>11</v>
      </c>
      <c r="B18" s="11">
        <f t="shared" ref="B18:E18" si="6">(B9/$E9)*100</f>
        <v>76.404640855168822</v>
      </c>
      <c r="C18" s="11">
        <f t="shared" si="6"/>
        <v>3.8239256072654588</v>
      </c>
      <c r="D18" s="11">
        <f t="shared" si="6"/>
        <v>19.771433537565724</v>
      </c>
      <c r="E18" s="11">
        <f t="shared" si="6"/>
        <v>100</v>
      </c>
      <c r="F18" s="11">
        <f t="shared" ref="F18:I18" si="7">(F9/$I9)*100</f>
        <v>81.795904078417649</v>
      </c>
      <c r="G18" s="11">
        <f t="shared" si="7"/>
        <v>6.6444950113775603</v>
      </c>
      <c r="H18" s="11">
        <f t="shared" si="7"/>
        <v>11.559600910204797</v>
      </c>
      <c r="I18" s="11">
        <f t="shared" si="7"/>
        <v>100</v>
      </c>
    </row>
    <row r="21" spans="1:9" ht="18" x14ac:dyDescent="0.35">
      <c r="A21" s="1" t="s">
        <v>13</v>
      </c>
    </row>
    <row r="23" spans="1:9" s="2" customFormat="1" ht="43.2" x14ac:dyDescent="0.3">
      <c r="A23" s="15" t="s">
        <v>16</v>
      </c>
      <c r="B23" s="22" t="s">
        <v>0</v>
      </c>
      <c r="C23" s="17" t="s">
        <v>4</v>
      </c>
      <c r="D23" s="15" t="s">
        <v>16</v>
      </c>
      <c r="E23" s="22" t="s">
        <v>199</v>
      </c>
      <c r="F23" s="17" t="s">
        <v>200</v>
      </c>
    </row>
    <row r="24" spans="1:9" x14ac:dyDescent="0.3">
      <c r="A24" s="6" t="s">
        <v>14</v>
      </c>
      <c r="B24" s="23">
        <f>'[1]Lofoten datagr'!$D$13</f>
        <v>176</v>
      </c>
      <c r="C24" s="19">
        <f>[2]DatagrunlNarvik!$D$34+[2]DatagrunlNarvik!$D$35</f>
        <v>308</v>
      </c>
      <c r="D24" s="6" t="s">
        <v>14</v>
      </c>
      <c r="E24" s="25">
        <f>B24/365</f>
        <v>0.48219178082191783</v>
      </c>
      <c r="F24" s="25">
        <f>C24/365</f>
        <v>0.84383561643835614</v>
      </c>
    </row>
    <row r="25" spans="1:9" x14ac:dyDescent="0.3">
      <c r="A25" s="6" t="s">
        <v>15</v>
      </c>
      <c r="B25" s="23">
        <f>'[1]Lofoten datagr'!$D$14</f>
        <v>704</v>
      </c>
      <c r="C25" s="19">
        <f>[2]DatagrunlNarvik!$D$36</f>
        <v>1590</v>
      </c>
      <c r="D25" s="6" t="s">
        <v>15</v>
      </c>
      <c r="E25" s="25">
        <f>B25/365</f>
        <v>1.9287671232876713</v>
      </c>
      <c r="F25" s="25">
        <f>C25/365</f>
        <v>4.3561643835616435</v>
      </c>
      <c r="H25" s="49">
        <f>B25/230</f>
        <v>3.0608695652173914</v>
      </c>
      <c r="I25" s="49">
        <f>C25/230</f>
        <v>6.9130434782608692</v>
      </c>
    </row>
    <row r="26" spans="1:9" x14ac:dyDescent="0.3">
      <c r="A26" s="10" t="s">
        <v>10</v>
      </c>
      <c r="B26" s="24">
        <f>SUM(B24:B25)</f>
        <v>880</v>
      </c>
      <c r="C26" s="21">
        <f>SUM(C24:C25)</f>
        <v>1898</v>
      </c>
      <c r="D26" s="10" t="s">
        <v>10</v>
      </c>
      <c r="E26" s="34">
        <f>SUM(E24:E25)</f>
        <v>2.4109589041095889</v>
      </c>
      <c r="F26" s="48">
        <f>SUM(F24:F25)</f>
        <v>5.1999999999999993</v>
      </c>
    </row>
    <row r="28" spans="1:9" ht="18" x14ac:dyDescent="0.35">
      <c r="A28" s="1" t="s">
        <v>17</v>
      </c>
    </row>
    <row r="30" spans="1:9" ht="28.8" x14ac:dyDescent="0.3">
      <c r="A30" s="15" t="s">
        <v>16</v>
      </c>
      <c r="B30" s="22" t="s">
        <v>0</v>
      </c>
      <c r="C30" s="17" t="s">
        <v>4</v>
      </c>
    </row>
    <row r="31" spans="1:9" x14ac:dyDescent="0.3">
      <c r="A31" s="6" t="s">
        <v>14</v>
      </c>
      <c r="B31" s="26">
        <f>(B24/B$26)*100</f>
        <v>20</v>
      </c>
      <c r="C31" s="26">
        <f>(C24/C$26)*100</f>
        <v>16.227608008429925</v>
      </c>
    </row>
    <row r="32" spans="1:9" x14ac:dyDescent="0.3">
      <c r="A32" s="6" t="s">
        <v>15</v>
      </c>
      <c r="B32" s="26">
        <f t="shared" ref="B32:C32" si="8">(B25/B$26)*100</f>
        <v>80</v>
      </c>
      <c r="C32" s="26">
        <f t="shared" si="8"/>
        <v>83.772391991570075</v>
      </c>
    </row>
    <row r="33" spans="1:3" x14ac:dyDescent="0.3">
      <c r="A33" s="10" t="s">
        <v>10</v>
      </c>
      <c r="B33" s="27">
        <f t="shared" ref="B33:C33" si="9">(B26/B$26)*100</f>
        <v>100</v>
      </c>
      <c r="C33" s="27">
        <f t="shared" si="9"/>
        <v>100</v>
      </c>
    </row>
    <row r="36" spans="1:3" ht="18" x14ac:dyDescent="0.35">
      <c r="A36" s="1" t="s">
        <v>20</v>
      </c>
    </row>
    <row r="38" spans="1:3" ht="28.8" x14ac:dyDescent="0.3">
      <c r="A38" s="29" t="s">
        <v>18</v>
      </c>
      <c r="B38" s="16" t="s">
        <v>0</v>
      </c>
      <c r="C38" s="22" t="s">
        <v>4</v>
      </c>
    </row>
    <row r="39" spans="1:3" x14ac:dyDescent="0.3">
      <c r="A39" s="28" t="s">
        <v>201</v>
      </c>
      <c r="B39" s="18">
        <v>52</v>
      </c>
      <c r="C39" s="23">
        <v>132</v>
      </c>
    </row>
    <row r="40" spans="1:3" x14ac:dyDescent="0.3">
      <c r="A40" s="28" t="s">
        <v>202</v>
      </c>
      <c r="B40" s="18">
        <v>124</v>
      </c>
      <c r="C40" s="23">
        <v>176</v>
      </c>
    </row>
    <row r="41" spans="1:3" x14ac:dyDescent="0.3">
      <c r="A41" s="8" t="s">
        <v>10</v>
      </c>
      <c r="B41" s="20">
        <f>SUM(B39:B40)</f>
        <v>176</v>
      </c>
      <c r="C41" s="24">
        <f>SUM(C39:C40)</f>
        <v>308</v>
      </c>
    </row>
    <row r="43" spans="1:3" ht="18" x14ac:dyDescent="0.35">
      <c r="A43" s="1" t="s">
        <v>213</v>
      </c>
    </row>
    <row r="45" spans="1:3" ht="28.8" x14ac:dyDescent="0.3">
      <c r="A45" s="29" t="s">
        <v>18</v>
      </c>
      <c r="B45" s="22" t="s">
        <v>0</v>
      </c>
      <c r="C45" s="17" t="s">
        <v>4</v>
      </c>
    </row>
    <row r="46" spans="1:3" x14ac:dyDescent="0.3">
      <c r="A46" s="28" t="s">
        <v>201</v>
      </c>
      <c r="B46" s="26">
        <f>(B39/B$41)*100</f>
        <v>29.545454545454547</v>
      </c>
      <c r="C46" s="33">
        <f>(C39/C$41)*100</f>
        <v>42.857142857142854</v>
      </c>
    </row>
    <row r="47" spans="1:3" x14ac:dyDescent="0.3">
      <c r="A47" s="28" t="s">
        <v>202</v>
      </c>
      <c r="B47" s="26">
        <f t="shared" ref="B47:C47" si="10">(B40/B$41)*100</f>
        <v>70.454545454545453</v>
      </c>
      <c r="C47" s="33">
        <f t="shared" si="10"/>
        <v>57.142857142857139</v>
      </c>
    </row>
    <row r="48" spans="1:3" x14ac:dyDescent="0.3">
      <c r="A48" s="8" t="s">
        <v>10</v>
      </c>
      <c r="B48" s="27">
        <f t="shared" ref="B48:C48" si="11">(B41/B$41)*100</f>
        <v>100</v>
      </c>
      <c r="C48" s="32">
        <f t="shared" si="11"/>
        <v>100</v>
      </c>
    </row>
    <row r="50" spans="1:3" ht="18" x14ac:dyDescent="0.35">
      <c r="A50" s="1" t="s">
        <v>19</v>
      </c>
    </row>
    <row r="52" spans="1:3" ht="28.8" x14ac:dyDescent="0.3">
      <c r="A52" s="29" t="s">
        <v>18</v>
      </c>
      <c r="B52" s="15" t="s">
        <v>0</v>
      </c>
      <c r="C52" s="22" t="s">
        <v>4</v>
      </c>
    </row>
    <row r="53" spans="1:3" x14ac:dyDescent="0.3">
      <c r="A53" s="28" t="s">
        <v>201</v>
      </c>
      <c r="B53" s="18">
        <v>576</v>
      </c>
      <c r="C53" s="23">
        <v>1323</v>
      </c>
    </row>
    <row r="54" spans="1:3" x14ac:dyDescent="0.3">
      <c r="A54" s="28" t="s">
        <v>202</v>
      </c>
      <c r="B54" s="18">
        <v>128</v>
      </c>
      <c r="C54" s="23">
        <v>267</v>
      </c>
    </row>
    <row r="55" spans="1:3" x14ac:dyDescent="0.3">
      <c r="A55" s="8" t="s">
        <v>10</v>
      </c>
      <c r="B55" s="20">
        <f>SUM(B53:B54)</f>
        <v>704</v>
      </c>
      <c r="C55" s="24">
        <f>SUM(C53:C54)</f>
        <v>1590</v>
      </c>
    </row>
    <row r="57" spans="1:3" ht="18" x14ac:dyDescent="0.35">
      <c r="A57" s="1" t="s">
        <v>21</v>
      </c>
    </row>
    <row r="59" spans="1:3" ht="28.8" x14ac:dyDescent="0.3">
      <c r="A59" s="29" t="s">
        <v>18</v>
      </c>
      <c r="B59" s="15" t="s">
        <v>0</v>
      </c>
      <c r="C59" s="22" t="s">
        <v>4</v>
      </c>
    </row>
    <row r="60" spans="1:3" x14ac:dyDescent="0.3">
      <c r="A60" s="28" t="s">
        <v>201</v>
      </c>
      <c r="B60" s="30">
        <f>(B53/B$55)*100</f>
        <v>81.818181818181827</v>
      </c>
      <c r="C60" s="26">
        <f>(C53/C$55)*100</f>
        <v>83.20754716981132</v>
      </c>
    </row>
    <row r="61" spans="1:3" x14ac:dyDescent="0.3">
      <c r="A61" s="28" t="s">
        <v>202</v>
      </c>
      <c r="B61" s="30">
        <f t="shared" ref="B61:C61" si="12">(B54/B$55)*100</f>
        <v>18.181818181818183</v>
      </c>
      <c r="C61" s="26">
        <f t="shared" si="12"/>
        <v>16.79245283018868</v>
      </c>
    </row>
    <row r="62" spans="1:3" x14ac:dyDescent="0.3">
      <c r="A62" s="8" t="s">
        <v>10</v>
      </c>
      <c r="B62" s="31">
        <f t="shared" ref="B62:C62" si="13">(B55/B$55)*100</f>
        <v>100</v>
      </c>
      <c r="C62" s="27">
        <f t="shared" si="13"/>
        <v>100</v>
      </c>
    </row>
  </sheetData>
  <mergeCells count="6">
    <mergeCell ref="B4:E4"/>
    <mergeCell ref="F4:I4"/>
    <mergeCell ref="A4:A5"/>
    <mergeCell ref="A13:A14"/>
    <mergeCell ref="B13:E13"/>
    <mergeCell ref="F13:I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f38c5a22-6546-462a-b4b4-eb1e1579a6c6">
      <Terms xmlns="http://schemas.microsoft.com/office/infopath/2007/PartnerControls"/>
    </TaxKeywordTaxHTField>
    <PublishingExpirationDate xmlns="http://schemas.microsoft.com/sharepoint/v3" xsi:nil="true"/>
    <TaxCatchAll xmlns="f38c5a22-6546-462a-b4b4-eb1e1579a6c6"/>
    <PublishingStartDate xmlns="http://schemas.microsoft.com/sharepoint/v3" xsi:nil="true"/>
    <FNSPRollUpIngress xmlns="f38c5a22-6546-462a-b4b4-eb1e1579a6c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596477DB356B49901F38365F932859" ma:contentTypeVersion="23" ma:contentTypeDescription="Opprett et nytt dokument." ma:contentTypeScope="" ma:versionID="0d5b1d595723b4a0346bcb4c0e32364a">
  <xsd:schema xmlns:xsd="http://www.w3.org/2001/XMLSchema" xmlns:xs="http://www.w3.org/2001/XMLSchema" xmlns:p="http://schemas.microsoft.com/office/2006/metadata/properties" xmlns:ns1="http://schemas.microsoft.com/sharepoint/v3" xmlns:ns2="f38c5a22-6546-462a-b4b4-eb1e1579a6c6" targetNamespace="http://schemas.microsoft.com/office/2006/metadata/properties" ma:root="true" ma:fieldsID="d773f3f2cee9fe0f36f40ac0eb4469be" ns1:_="" ns2:_="">
    <xsd:import namespace="http://schemas.microsoft.com/sharepoint/v3"/>
    <xsd:import namespace="f38c5a22-6546-462a-b4b4-eb1e1579a6c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c5a22-6546-462a-b4b4-eb1e1579a6c6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50be93da-2ccb-4af1-ad45-79f1c308c965}" ma:internalName="TaxCatchAll" ma:showField="CatchAllData" ma:web="f38c5a22-6546-462a-b4b4-eb1e1579a6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50be93da-2ccb-4af1-ad45-79f1c308c965}" ma:internalName="TaxCatchAllLabel" ma:readOnly="true" ma:showField="CatchAllDataLabel" ma:web="f38c5a22-6546-462a-b4b4-eb1e1579a6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4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965A28-EE97-46CD-9544-25DB1E7A26EB}"/>
</file>

<file path=customXml/itemProps2.xml><?xml version="1.0" encoding="utf-8"?>
<ds:datastoreItem xmlns:ds="http://schemas.openxmlformats.org/officeDocument/2006/customXml" ds:itemID="{F4AA795C-1298-4A2E-AE21-63B3875B0DBB}"/>
</file>

<file path=customXml/itemProps3.xml><?xml version="1.0" encoding="utf-8"?>
<ds:datastoreItem xmlns:ds="http://schemas.openxmlformats.org/officeDocument/2006/customXml" ds:itemID="{58D4BFD6-CCA0-49DB-8FAA-3AC1FD0737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Elektiv KirDRG 2 el fl lgdgn</vt:lpstr>
      <vt:lpstr>Elektiv_KirDRG_0_1_ligged</vt:lpstr>
      <vt:lpstr>Ø-hjKirDRG 2 ligged og flere</vt:lpstr>
      <vt:lpstr>Ø-hjKirDRG-0_1-lgdøgn</vt:lpstr>
      <vt:lpstr>Datagrunnlag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Solstad, Kjell</dc:creator>
  <cp:lastModifiedBy>Solstad, Kjell</cp:lastModifiedBy>
  <dcterms:created xsi:type="dcterms:W3CDTF">2016-06-10T07:32:33Z</dcterms:created>
  <dcterms:modified xsi:type="dcterms:W3CDTF">2016-06-10T11:08:23Z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0x010100F9596477DB356B49901F38365F932859</vt:lpwstr>
  </property>
</Properties>
</file>